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tmp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900" activeTab="2"/>
  </bookViews>
  <sheets>
    <sheet name="FOR REVIEW" sheetId="30" r:id="rId1"/>
    <sheet name="All Proposed Changes" sheetId="51" state="hidden" r:id="rId2"/>
    <sheet name="SUMMARY" sheetId="28" r:id="rId3"/>
    <sheet name="611" sheetId="52" r:id="rId4"/>
    <sheet name="623" sheetId="53" r:id="rId5"/>
    <sheet name="650" sheetId="55" r:id="rId6"/>
    <sheet name="687 &amp; 692" sheetId="56" r:id="rId7"/>
    <sheet name="693" sheetId="58" r:id="rId8"/>
    <sheet name="703" sheetId="61" r:id="rId9"/>
    <sheet name="704" sheetId="62" r:id="rId10"/>
    <sheet name="1156" sheetId="31" state="hidden" r:id="rId11"/>
    <sheet name="1307" sheetId="35" state="hidden" r:id="rId12"/>
    <sheet name="1308" sheetId="36" state="hidden" r:id="rId13"/>
    <sheet name="1365" sheetId="39" state="hidden" r:id="rId14"/>
    <sheet name="1379" sheetId="41" state="hidden" r:id="rId15"/>
    <sheet name="1445" sheetId="46" state="hidden" r:id="rId16"/>
    <sheet name="1455" sheetId="47" state="hidden" r:id="rId17"/>
    <sheet name="1498" sheetId="49" state="hidden" r:id="rId18"/>
  </sheets>
  <calcPr calcId="152511"/>
</workbook>
</file>

<file path=xl/calcChain.xml><?xml version="1.0" encoding="utf-8"?>
<calcChain xmlns="http://schemas.openxmlformats.org/spreadsheetml/2006/main">
  <c r="I9" i="28" l="1"/>
  <c r="H9" i="28"/>
  <c r="I8" i="28"/>
  <c r="H8" i="28"/>
  <c r="I6" i="28"/>
  <c r="H6" i="28"/>
  <c r="E9" i="28"/>
  <c r="I4" i="28"/>
  <c r="H4" i="28"/>
  <c r="E6" i="28"/>
  <c r="I5" i="28" l="1"/>
  <c r="H5" i="28"/>
  <c r="C11" i="28" l="1"/>
  <c r="D11" i="28"/>
  <c r="E10" i="28"/>
  <c r="E8" i="28"/>
  <c r="E7" i="28" l="1"/>
  <c r="E11" i="28" l="1"/>
  <c r="J9" i="28"/>
  <c r="J8" i="28"/>
  <c r="J4" i="28"/>
  <c r="I10" i="28"/>
  <c r="H10" i="28"/>
  <c r="J5" i="28"/>
  <c r="J6" i="28"/>
  <c r="J10" i="28" l="1"/>
  <c r="E4" i="28"/>
  <c r="E5" i="28"/>
  <c r="I7" i="28" l="1"/>
  <c r="H7" i="28"/>
  <c r="J7" i="28" l="1"/>
</calcChain>
</file>

<file path=xl/sharedStrings.xml><?xml version="1.0" encoding="utf-8"?>
<sst xmlns="http://schemas.openxmlformats.org/spreadsheetml/2006/main" count="841" uniqueCount="263">
  <si>
    <t>Location Map:</t>
  </si>
  <si>
    <t>Constraints Type</t>
  </si>
  <si>
    <t>Archor Type</t>
  </si>
  <si>
    <t>OGMA Score</t>
  </si>
  <si>
    <t>Area (ha)</t>
  </si>
  <si>
    <t>Height (m)</t>
  </si>
  <si>
    <t>Age (years)</t>
  </si>
  <si>
    <t>No</t>
  </si>
  <si>
    <t>Rare-Old</t>
  </si>
  <si>
    <t>BEC Variant</t>
  </si>
  <si>
    <t>NHLB</t>
  </si>
  <si>
    <t>THLB</t>
  </si>
  <si>
    <t>THLB/NHLB</t>
  </si>
  <si>
    <t>Replacement OGMA Polys</t>
  </si>
  <si>
    <t>Original OGMA Polys</t>
  </si>
  <si>
    <t>Attribute</t>
  </si>
  <si>
    <t>Added Area (ha)</t>
  </si>
  <si>
    <t>Landscape Unit</t>
  </si>
  <si>
    <t>Dropped Area (ha)</t>
  </si>
  <si>
    <t>Dropped OGMA_ID</t>
  </si>
  <si>
    <t>OGMA_ID</t>
  </si>
  <si>
    <t>Species</t>
  </si>
  <si>
    <t>N/A</t>
  </si>
  <si>
    <t>Total Area</t>
  </si>
  <si>
    <t>Area Added (ha)</t>
  </si>
  <si>
    <t>Area Dropped (ha)</t>
  </si>
  <si>
    <t xml:space="preserve">APPROVED (Y/N): </t>
  </si>
  <si>
    <t xml:space="preserve">Comments / Concerns: </t>
  </si>
  <si>
    <t>Total</t>
  </si>
  <si>
    <t>Difference
(exceeds dropped)</t>
  </si>
  <si>
    <t>1. Review the dropped and proposed OGMA attributes for each OGMA_ID (individual tabs in the spreadsheet)</t>
  </si>
  <si>
    <r>
      <t>2. Provide any feedback about the proposed change in the</t>
    </r>
    <r>
      <rPr>
        <sz val="11"/>
        <color theme="7"/>
        <rFont val="Calibri"/>
        <family val="2"/>
        <scheme val="minor"/>
      </rPr>
      <t xml:space="preserve"> </t>
    </r>
    <r>
      <rPr>
        <b/>
        <i/>
        <sz val="11"/>
        <color theme="7"/>
        <rFont val="Calibri"/>
        <family val="2"/>
        <scheme val="minor"/>
      </rPr>
      <t>Comments/Concerns</t>
    </r>
    <r>
      <rPr>
        <b/>
        <sz val="11"/>
        <color theme="9" tint="-0.249977111117893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box</t>
    </r>
  </si>
  <si>
    <t>Mission</t>
  </si>
  <si>
    <t>ICHmk1</t>
  </si>
  <si>
    <t>MSdm1</t>
  </si>
  <si>
    <t>148 (141, 145)</t>
  </si>
  <si>
    <t>FD/PL/SE</t>
  </si>
  <si>
    <t>PL (5.5 ha)
FDI/PLI/LW (0.7 ha)</t>
  </si>
  <si>
    <t>PLI</t>
  </si>
  <si>
    <t>6 (5.5 ha)
10 (0.7 ha)</t>
  </si>
  <si>
    <t>FDI/SE/PLI (11.6 ha)
FDI/PLI/SE (7.2 ha)
PL/FD/SE (3.0 ha)</t>
  </si>
  <si>
    <t>31.8 (18.5 ha)
26.7 (3.3 ha)</t>
  </si>
  <si>
    <t>9 (3.4 ha)
11 (3.3 ha)
16 (2 ha)</t>
  </si>
  <si>
    <t>RRZ (7.0 ha)</t>
  </si>
  <si>
    <t>CWS, Marten, Rec Sites and Trails, VQO (PR) (39.9 ha)</t>
  </si>
  <si>
    <t>AlREADY RELOCATED</t>
  </si>
  <si>
    <t>Tolko</t>
  </si>
  <si>
    <t>BCTS</t>
  </si>
  <si>
    <t>Not necessarily all of OGMA to be re-located - Ideal Lake Lakeshore managament area, Riparian Reserves, Connectivity corridor along rip areas of main creeks, Beetle salvage retention Plan</t>
  </si>
  <si>
    <t>30.0 (112.0)</t>
  </si>
  <si>
    <t>Not necessarily all of OGMA to be re-located</t>
  </si>
  <si>
    <t>Lakeside Management areas for Loch Long or Loch Lost</t>
  </si>
  <si>
    <t>Lakeside Management areas for Loch Long or Loch Lost, buffer on park</t>
  </si>
  <si>
    <t>Could be replaced with smaller scarttered timberred polys separated by wetlands - lower priority</t>
  </si>
  <si>
    <t xml:space="preserve">Buffer on Mission Creek - only colocate easternmost potion between Boyce FSR and Boyce Creek </t>
  </si>
  <si>
    <t>Steep area east of Highway 33, near Big White turn off</t>
  </si>
  <si>
    <t>Steep area east of Highway 33, near Big White turn off - eastern most part of OGMA most suitable for colocation</t>
  </si>
  <si>
    <t>OGMA has already moved; Gorman  has an approved CP within but unsure what replaced it (Matt Scott, email 12/23)</t>
  </si>
  <si>
    <t>Gorman</t>
  </si>
  <si>
    <t>Total Area (ha)</t>
  </si>
  <si>
    <t>Licensee</t>
  </si>
  <si>
    <r>
      <t xml:space="preserve">Comments / Concerns: 
</t>
    </r>
    <r>
      <rPr>
        <sz val="11"/>
        <color theme="1"/>
        <rFont val="Calibri"/>
        <family val="2"/>
        <scheme val="minor"/>
      </rPr>
      <t>This OGMA has already been moved (Gorman comm. 12/23/2016) and currently has a cutting permit within the original area. Unsure what/where this OGMA has been relocated too</t>
    </r>
  </si>
  <si>
    <t>Proposed Area Dropped (ha)</t>
  </si>
  <si>
    <t>All Proposed Changes</t>
  </si>
  <si>
    <t>Comments</t>
  </si>
  <si>
    <t>PL/SE</t>
  </si>
  <si>
    <t>FD/LW/PL</t>
  </si>
  <si>
    <t>ESSFxc</t>
  </si>
  <si>
    <t>B/S</t>
  </si>
  <si>
    <t>2 (1.0 ha)
10 (0.8 ha)</t>
  </si>
  <si>
    <t>RRZ (2.1 ha)</t>
  </si>
  <si>
    <t>SE/BL</t>
  </si>
  <si>
    <t>RRZ (0.2 ha)</t>
  </si>
  <si>
    <t>IDFmw1</t>
  </si>
  <si>
    <t>SE/BL/PL</t>
  </si>
  <si>
    <t>MDWR (12.7 ha)</t>
  </si>
  <si>
    <t>PLI (12.5 ha)
SE/FDI/PLI (8.4 ha)</t>
  </si>
  <si>
    <t>28.3 (12.5 ha)
27.6 (8.4 ha)</t>
  </si>
  <si>
    <t>7 (6.3 ha)
17 (2.5 ha)
15 (1.7 ha)</t>
  </si>
  <si>
    <t>RRZ (5.5 ha)</t>
  </si>
  <si>
    <t>Reserves (1.7 ha)</t>
  </si>
  <si>
    <t>SUBJECTIVE IMPROVEMENT</t>
  </si>
  <si>
    <t>RRZ (0.4 ha)</t>
  </si>
  <si>
    <t>BL/SE</t>
  </si>
  <si>
    <t>RRZ (4.5 ha)</t>
  </si>
  <si>
    <t>RRZ (2.8 ha)</t>
  </si>
  <si>
    <t>`</t>
  </si>
  <si>
    <t>PL/S/B</t>
  </si>
  <si>
    <t>RRZ (0.8 ha)</t>
  </si>
  <si>
    <t>NOT MOVED</t>
  </si>
  <si>
    <t>187 (6.2 ha)
117 (6.2 ha)
137 (1.1 ha)</t>
  </si>
  <si>
    <t>SE/BL/PL (6.2 ha)
PL/SE (6.2 ha)
BL/SE (1.1 ha)</t>
  </si>
  <si>
    <t>29.4(6.2 ha)
22.5 (6.2 ha)
21.8 (1.1 ha)</t>
  </si>
  <si>
    <t>7 (7.0 ha)
13 (5.8 ha)
18 (1.6 ha)</t>
  </si>
  <si>
    <t>RRZ (6.0 ha), Reserves (3.1 ha)</t>
  </si>
  <si>
    <t>RRZ (1.2 ha)</t>
  </si>
  <si>
    <r>
      <t xml:space="preserve">Rationale:
</t>
    </r>
    <r>
      <rPr>
        <sz val="11"/>
        <color theme="1"/>
        <rFont val="Calibri"/>
        <family val="2"/>
        <scheme val="minor"/>
      </rPr>
      <t>Built off existing OGMA (1365, half is proposed to be relocated); generally improved OGMA score (older, taller stand); THLB gain if new area is unsuitable for harvest</t>
    </r>
  </si>
  <si>
    <r>
      <t xml:space="preserve">Rationale:
</t>
    </r>
    <r>
      <rPr>
        <sz val="11"/>
        <color theme="1"/>
        <rFont val="Calibri"/>
        <family val="2"/>
        <scheme val="minor"/>
      </rPr>
      <t>Relocated to a partial Anchor; improved OGMA score (younger stands but taller and increased deadwood abundance); THLB gain if new area is unsuitable for harvest</t>
    </r>
  </si>
  <si>
    <r>
      <t xml:space="preserve">Rationale:
</t>
    </r>
    <r>
      <rPr>
        <sz val="11"/>
        <color theme="1"/>
        <rFont val="Calibri"/>
        <family val="2"/>
        <scheme val="minor"/>
      </rPr>
      <t>Maintained OGMA score but relocated to older stand; more area within RRZ (16% in Anchor); clear win/THLB gain if new area is unsuitable for harvest</t>
    </r>
  </si>
  <si>
    <r>
      <t xml:space="preserve">Rationale:
</t>
    </r>
    <r>
      <rPr>
        <sz val="11"/>
        <color theme="1"/>
        <rFont val="Calibri"/>
        <family val="2"/>
        <scheme val="minor"/>
      </rPr>
      <t>Not relocated because already in MDWR (60% in Anchor)</t>
    </r>
  </si>
  <si>
    <r>
      <t xml:space="preserve">Rationale:
</t>
    </r>
    <r>
      <rPr>
        <sz val="11"/>
        <color theme="1"/>
        <rFont val="Calibri"/>
        <family val="2"/>
        <scheme val="minor"/>
      </rPr>
      <t>Relocated to partial Anchor (18% in Anchor); improved OGMA score (older stands, trading pine-leading for spruce- and balsam-leading stands, increased deadwood abundance); no THLB gain</t>
    </r>
  </si>
  <si>
    <r>
      <t xml:space="preserve">Rationale:
</t>
    </r>
    <r>
      <rPr>
        <sz val="11"/>
        <color theme="1"/>
        <rFont val="Calibri"/>
        <family val="2"/>
        <scheme val="minor"/>
      </rPr>
      <t>Relocated to partial Anchor (10% in Anchor); improved OGMA score (older stands, increased deadwood abundance); moved into second-pass cable stands</t>
    </r>
  </si>
  <si>
    <r>
      <t xml:space="preserve">Comments / Concerns: </t>
    </r>
    <r>
      <rPr>
        <sz val="11"/>
        <color theme="1"/>
        <rFont val="Calibri"/>
        <family val="2"/>
        <scheme val="minor"/>
      </rPr>
      <t>Don’t move - proposed area is good logging chance</t>
    </r>
  </si>
  <si>
    <r>
      <t xml:space="preserve">Comments / Concerns:  </t>
    </r>
    <r>
      <rPr>
        <sz val="11"/>
        <color theme="1"/>
        <rFont val="Calibri"/>
        <family val="2"/>
        <scheme val="minor"/>
      </rPr>
      <t>BCTS to decide if it best to leave or move - do not agree with change, keep OGMA as is (drop proposed change)</t>
    </r>
  </si>
  <si>
    <r>
      <t xml:space="preserve">Comments / Concerns:  </t>
    </r>
    <r>
      <rPr>
        <sz val="11"/>
        <color theme="1"/>
        <rFont val="Calibri"/>
        <family val="2"/>
        <scheme val="minor"/>
      </rPr>
      <t>Tolko not good.  Move has harvest potential. BCTS  - see screenshots for area to be considered for replacement if meets criteria (area could be used for 1416, 1423 or 1455)</t>
    </r>
  </si>
  <si>
    <t>APPROVED (Y/N): 
NO</t>
  </si>
  <si>
    <r>
      <t xml:space="preserve">Comments / Concerns:   </t>
    </r>
    <r>
      <rPr>
        <sz val="11"/>
        <color theme="1"/>
        <rFont val="Calibri"/>
        <family val="2"/>
        <scheme val="minor"/>
      </rPr>
      <t>Drop this one - no win on THLB or OGMA - BCTS wants to see move - dropped because substantially younger stand, trading spruce for pine, and within a wetland complex = challenge to harvest (no THLB win)</t>
    </r>
  </si>
  <si>
    <r>
      <t xml:space="preserve">Comments / Concerns:  </t>
    </r>
    <r>
      <rPr>
        <sz val="11"/>
        <color theme="1"/>
        <rFont val="Calibri"/>
        <family val="2"/>
        <scheme val="minor"/>
      </rPr>
      <t>Porposed move is not good - better timber than current ogma.    Leave existing OGMA - confirmED no other options exist</t>
    </r>
  </si>
  <si>
    <t>Msdm1</t>
  </si>
  <si>
    <r>
      <t xml:space="preserve">Comments / Concerns:  </t>
    </r>
    <r>
      <rPr>
        <sz val="11"/>
        <color theme="1"/>
        <rFont val="Calibri"/>
        <family val="2"/>
        <scheme val="minor"/>
      </rPr>
      <t xml:space="preserve">Proposed stand is good harvest candidate - Tolko best to look at alternatives.  </t>
    </r>
    <r>
      <rPr>
        <b/>
        <sz val="11"/>
        <color theme="1"/>
        <rFont val="Calibri"/>
        <family val="2"/>
        <scheme val="minor"/>
      </rPr>
      <t>Harold to provide swap he has already made</t>
    </r>
    <r>
      <rPr>
        <sz val="11"/>
        <color theme="1"/>
        <rFont val="Calibri"/>
        <family val="2"/>
        <scheme val="minor"/>
      </rPr>
      <t xml:space="preserve"> for use to integreate.  Condsider treating as a approved swap. --&gt; Toljko provided spatial for DM approved swap however is not consistent with BEC v4</t>
    </r>
  </si>
  <si>
    <t>APPROVED (Y/N): 
NO - does not maintain BEC</t>
  </si>
  <si>
    <t>FDI/CW/AT</t>
  </si>
  <si>
    <t>FDI/AT/CW</t>
  </si>
  <si>
    <t>MDWR (5.7 ha), Reserves (0.9 ha)</t>
  </si>
  <si>
    <r>
      <t xml:space="preserve">Rationale:
</t>
    </r>
    <r>
      <rPr>
        <sz val="11"/>
        <color theme="1"/>
        <rFont val="Calibri"/>
        <family val="2"/>
        <scheme val="minor"/>
      </rPr>
      <t>switch proposed by Tolko; relocated partially to MDWR stands (65% in Anchor); lower OGMA score (younger stand); THLB gain is new area is unsuitable for harvest</t>
    </r>
  </si>
  <si>
    <t>low</t>
  </si>
  <si>
    <t>LEGEND</t>
  </si>
  <si>
    <t xml:space="preserve">                                        Original OGMA</t>
  </si>
  <si>
    <t>RATIONALE</t>
  </si>
  <si>
    <t>Comments / Concerns</t>
  </si>
  <si>
    <t xml:space="preserve">APPROVED (Y/N)
</t>
  </si>
  <si>
    <t>Penticton</t>
  </si>
  <si>
    <t>MS dm 1</t>
  </si>
  <si>
    <t>PL/SE/LW</t>
  </si>
  <si>
    <t>PL</t>
  </si>
  <si>
    <t>SE/PL</t>
  </si>
  <si>
    <t>PL/BL/SE</t>
  </si>
  <si>
    <t>RRZ (2.6 ha)</t>
  </si>
  <si>
    <t>Mature stands with interior forest conditions but less desirable species mixes</t>
  </si>
  <si>
    <t>PL/SE/BL</t>
  </si>
  <si>
    <t>IDF dm 1</t>
  </si>
  <si>
    <t>PL/LW/FD</t>
  </si>
  <si>
    <t>18.1*</t>
  </si>
  <si>
    <t>*average</t>
  </si>
  <si>
    <t>Mature, taller stands with some coarse woody debris and interior forest conditions</t>
  </si>
  <si>
    <t>PL/LW</t>
  </si>
  <si>
    <t>Fd/PL/LW</t>
  </si>
  <si>
    <t>Young stands with less desirable species mix</t>
  </si>
  <si>
    <t>PY/FD/LW</t>
  </si>
  <si>
    <t>IDF xh 1</t>
  </si>
  <si>
    <t>FD/PY/LW</t>
  </si>
  <si>
    <t>PY/FD</t>
  </si>
  <si>
    <t>FD/PY</t>
  </si>
  <si>
    <t>Mature, tall stands with some coarse woody debris however less desirable species (pine)</t>
  </si>
  <si>
    <t>Terrain (2.8 ha); MDWR (1.6 ha)</t>
  </si>
  <si>
    <t>LW</t>
  </si>
  <si>
    <t>PL/FD</t>
  </si>
  <si>
    <t>Mature stands with coarse woody debris however less desirable species mix</t>
  </si>
  <si>
    <t>SE/PL/BL</t>
  </si>
  <si>
    <t>Old, taller stands with coarse woody debris</t>
  </si>
  <si>
    <t>For each OGMA:</t>
  </si>
  <si>
    <t xml:space="preserve">               a. Do you think this is a good move? Why or why not?</t>
  </si>
  <si>
    <t xml:space="preserve">               b. Is the proposed OGMA in conflict with any known plans, developments, or other reasons why this area is not suitable?</t>
  </si>
  <si>
    <t xml:space="preserve">               c. Is there another area(s) that would be ideal candidates for relocation?</t>
  </si>
  <si>
    <t xml:space="preserve">                              i. If so, please provide this information to Forsite ASAP as a shapefile or screenshot</t>
  </si>
  <si>
    <r>
      <t xml:space="preserve">3. In the </t>
    </r>
    <r>
      <rPr>
        <b/>
        <i/>
        <sz val="11"/>
        <color theme="7"/>
        <rFont val="Calibri"/>
        <family val="2"/>
        <scheme val="minor"/>
      </rPr>
      <t xml:space="preserve">Approved </t>
    </r>
    <r>
      <rPr>
        <sz val="11"/>
        <color theme="1"/>
        <rFont val="Calibri"/>
        <family val="2"/>
        <scheme val="minor"/>
      </rPr>
      <t>box, indicate if the proposed change is approved for further review (i.e. at the larger discussion with stakeholders in early 2018)</t>
    </r>
  </si>
  <si>
    <t xml:space="preserve">                                        Proposed OGMA for Review</t>
  </si>
  <si>
    <t xml:space="preserve">Original OGMA: </t>
  </si>
  <si>
    <t>Proposed OGMA:</t>
  </si>
  <si>
    <t>Relocated to:</t>
  </si>
  <si>
    <t>Trade-off:</t>
  </si>
  <si>
    <t>Notes:</t>
  </si>
  <si>
    <t>RRZ (0.7 ha)</t>
  </si>
  <si>
    <t>RELOCATED</t>
  </si>
  <si>
    <t>Connects remaining portion of OGMA 611 to existing OGMA 639</t>
  </si>
  <si>
    <t>24.2*</t>
  </si>
  <si>
    <t>Lower OGMA score, mixed stands for pure pine-leading</t>
  </si>
  <si>
    <t>RRZ (3.6 ha)</t>
  </si>
  <si>
    <t>VQO (R) (~4.0 ha)</t>
  </si>
  <si>
    <t>Young stands with less desirable species mix (pine-leading stands)</t>
  </si>
  <si>
    <t xml:space="preserve">Riparian (stream) (22%) anchor </t>
  </si>
  <si>
    <t>Visual quality objective retention (25%) around McLean Clan Lake</t>
  </si>
  <si>
    <t>PL/LW/SE/AT</t>
  </si>
  <si>
    <t>LW/PL/SE</t>
  </si>
  <si>
    <t>Some THLB for NHLB</t>
  </si>
  <si>
    <t>Young to very old, tall stands with coarse woody debris however some less desirable species mix</t>
  </si>
  <si>
    <t>RRZ (2.7 ha)</t>
  </si>
  <si>
    <t>Builds off remaining portion of existing OGMA 650</t>
  </si>
  <si>
    <t>Riparian (stream) (31%) anchor into Derenzy Lake</t>
  </si>
  <si>
    <t>Some NHLB for THLB</t>
  </si>
  <si>
    <t>Close-up of Relocated OGMA:</t>
  </si>
  <si>
    <t>Close-up of Proposed OGMA:</t>
  </si>
  <si>
    <t>9 - 12</t>
  </si>
  <si>
    <t>13 - 16</t>
  </si>
  <si>
    <t>3 - 6</t>
  </si>
  <si>
    <t xml:space="preserve">Relocated OGMAs 687 &amp; 692 together to prevent creating fragment proposed OGMAs </t>
  </si>
  <si>
    <t xml:space="preserve">Original OGMA 687: </t>
  </si>
  <si>
    <t xml:space="preserve">Original OGMA 692: </t>
  </si>
  <si>
    <t>Young to mature stands with coarse woody debris</t>
  </si>
  <si>
    <t>Identified in shapefile under proposed OGMA 687</t>
  </si>
  <si>
    <t>687 &amp; 692</t>
  </si>
  <si>
    <t>NHLB for THLB</t>
  </si>
  <si>
    <t>FD/PL/LW/PY/BL</t>
  </si>
  <si>
    <t>FD</t>
  </si>
  <si>
    <t>FD/LW/PY</t>
  </si>
  <si>
    <t>30.2*</t>
  </si>
  <si>
    <t>8 - 9</t>
  </si>
  <si>
    <t>MDWR (36.5 ha); RRZ (2.0 ha)</t>
  </si>
  <si>
    <t>Mature to old, taller stands with coarse woody debris and some interior forest conditions</t>
  </si>
  <si>
    <t>Mule deer winter range SIC stands (89%) and some riparian (stream) (5%) anchors</t>
  </si>
  <si>
    <t>Builds off remaining portion of existing OGMAs 687 and 692</t>
  </si>
  <si>
    <t>Connects existing OGMAs 687 and 677</t>
  </si>
  <si>
    <t>Close-up of Relocated and Proposed OGMA:</t>
  </si>
  <si>
    <t>MDWR (2.1 ha)</t>
  </si>
  <si>
    <t>Yes</t>
  </si>
  <si>
    <t>FD/PY/LW/PL</t>
  </si>
  <si>
    <t>25.8*</t>
  </si>
  <si>
    <t>28.7*</t>
  </si>
  <si>
    <t>Mature to old, taller stands with some interior forest and coarse woody debris conditions</t>
  </si>
  <si>
    <t>MDWR (29.4 ha); RRZ (2.6 ha)</t>
  </si>
  <si>
    <t>Proposed OGMA (A):</t>
  </si>
  <si>
    <t>Proposed OGMA (B):</t>
  </si>
  <si>
    <t>OGMA A Relocated to:</t>
  </si>
  <si>
    <t>OGMA B Relocated to:</t>
  </si>
  <si>
    <t>Mule deer winter range SIC stands (92%) and riparian (stream) (8%) anchors</t>
  </si>
  <si>
    <t>Builds off and connects existing OGMAs 663, 664, 667 and 670</t>
  </si>
  <si>
    <t>MDWR (9.0 ha); RRZ (1.5 ha)</t>
  </si>
  <si>
    <t>Mature , taller stands with interior forest and some coarse woody debris conditions</t>
  </si>
  <si>
    <t>Builds off remaining portion of existing OGMA 693</t>
  </si>
  <si>
    <t>Mule deer winter range SIC stands (99%) and riparian (stream) (17%) anchors</t>
  </si>
  <si>
    <t>MDWR (11.5 ha); RRZ (0.1 ha)</t>
  </si>
  <si>
    <t>Very old, taller stands</t>
  </si>
  <si>
    <t>Mule deer winter range SIC stands (91%) anchor</t>
  </si>
  <si>
    <t>Relocated OGMAs</t>
  </si>
  <si>
    <t>Original OGMA 693 (1) Polys</t>
  </si>
  <si>
    <t>Original OGMA 693 (2) Polys</t>
  </si>
  <si>
    <t>Replacement 693 (1) Polys</t>
  </si>
  <si>
    <t>Replacement 693 (2) Polys</t>
  </si>
  <si>
    <t>PL/BL</t>
  </si>
  <si>
    <t>14.7*</t>
  </si>
  <si>
    <t>21.0*</t>
  </si>
  <si>
    <t>PL/LW/BL</t>
  </si>
  <si>
    <t>PL/LW/BL/SE</t>
  </si>
  <si>
    <t>23.2*</t>
  </si>
  <si>
    <t>21.2*</t>
  </si>
  <si>
    <t>RRZ (5.3 ha)</t>
  </si>
  <si>
    <t>Derenzy Bighorn Sheep (~23 ha)</t>
  </si>
  <si>
    <t>Derenxy Bighorn Sheep (54.2 ha)</t>
  </si>
  <si>
    <t>Replacement OGMA 650 (1) Polys</t>
  </si>
  <si>
    <t>Replacement OGMA 650 (2) Polys</t>
  </si>
  <si>
    <t>Relocated (1) to:</t>
  </si>
  <si>
    <t>Relocated (2) to:</t>
  </si>
  <si>
    <t>Proposed OGMA (1):</t>
  </si>
  <si>
    <t>Proposed OGMA (2):</t>
  </si>
  <si>
    <t>Mature to very old, tall stands with some coarse woody debris however some less desirable species (pine)</t>
  </si>
  <si>
    <t>Riparian (10%) anchor where stream flows to Derenzy Lake</t>
  </si>
  <si>
    <t>FD/PL/LW</t>
  </si>
  <si>
    <t>6 - 8</t>
  </si>
  <si>
    <t>RRZ (2.1 ha); MDWR (0.2 ha)</t>
  </si>
  <si>
    <t>Mature to old, taller stands with some coarse woody debris however less desirable species (pine)</t>
  </si>
  <si>
    <t>Connects remaining portion of existing OGMA 650 to OGMA 637 (portion not relocated)</t>
  </si>
  <si>
    <t>Builds off proposed OGMA 623 and connects existing OGMA 650 to 626</t>
  </si>
  <si>
    <t>Riparian (17%) anchor where stream flows to Derenxy Lake</t>
  </si>
  <si>
    <t>Location Map - OGMA 650 (1):</t>
  </si>
  <si>
    <t>Location Map - OGMA 650 (2):</t>
  </si>
  <si>
    <t>15.6*</t>
  </si>
  <si>
    <t>PL/AT/SE</t>
  </si>
  <si>
    <t>17.0*</t>
  </si>
  <si>
    <t>RRZ (6.6 ha)</t>
  </si>
  <si>
    <t>Mid stands with some coarse woody debris however less desirable species mix</t>
  </si>
  <si>
    <t>Riparian area (streams and wetlands) (%) anchor around Ellis Creek Reservoir</t>
  </si>
  <si>
    <t>Identified First Nations high value area not compatible with harvesting</t>
  </si>
  <si>
    <t>lower OGMA score because of younger age and pine leading; NHLB for THLB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</si>
</sst>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(* #,##0.0_);_(* \(#,##0.0\);_(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11"/>
      <name val="Calibri"/>
      <family val="2"/>
      <scheme val="minor"/>
    </font>
    <font>
      <sz val="11"/>
      <color theme="7"/>
      <name val="Calibri"/>
      <family val="2"/>
      <scheme val="minor"/>
    </font>
    <font>
      <b/>
      <i/>
      <sz val="11"/>
      <color theme="7"/>
      <name val="Calibri"/>
      <family val="2"/>
      <scheme val="minor"/>
    </font>
    <font>
      <b/>
      <sz val="1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402C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8B832"/>
        <bgColor indexed="64"/>
      </patternFill>
    </fill>
  </fills>
  <borders count="8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1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2" fillId="0" borderId="12" xfId="0" applyFont="1" applyFill="1" applyBorder="1" applyAlignment="1">
      <alignment vertical="center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0" borderId="18" xfId="0" applyFont="1" applyFill="1" applyBorder="1"/>
    <xf numFmtId="0" fontId="0" fillId="0" borderId="19" xfId="0" applyBorder="1" applyAlignment="1">
      <alignment horizontal="center"/>
    </xf>
    <xf numFmtId="0" fontId="2" fillId="0" borderId="18" xfId="0" applyFont="1" applyBorder="1"/>
    <xf numFmtId="164" fontId="0" fillId="2" borderId="20" xfId="0" applyNumberFormat="1" applyFill="1" applyBorder="1" applyAlignment="1">
      <alignment horizontal="center"/>
    </xf>
    <xf numFmtId="164" fontId="0" fillId="2" borderId="21" xfId="0" applyNumberFormat="1" applyFill="1" applyBorder="1" applyAlignment="1">
      <alignment horizontal="center"/>
    </xf>
    <xf numFmtId="164" fontId="0" fillId="2" borderId="22" xfId="0" applyNumberFormat="1" applyFill="1" applyBorder="1" applyAlignment="1">
      <alignment horizontal="center"/>
    </xf>
    <xf numFmtId="0" fontId="2" fillId="2" borderId="23" xfId="0" applyFont="1" applyFill="1" applyBorder="1"/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4" xfId="0" applyBorder="1" applyAlignment="1">
      <alignment horizontal="center"/>
    </xf>
    <xf numFmtId="0" fontId="2" fillId="0" borderId="12" xfId="0" applyFont="1" applyBorder="1"/>
    <xf numFmtId="0" fontId="0" fillId="0" borderId="17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2" fillId="0" borderId="18" xfId="0" applyFont="1" applyBorder="1" applyAlignment="1">
      <alignment wrapText="1"/>
    </xf>
    <xf numFmtId="164" fontId="0" fillId="2" borderId="25" xfId="0" applyNumberFormat="1" applyFill="1" applyBorder="1" applyAlignment="1">
      <alignment horizontal="center"/>
    </xf>
    <xf numFmtId="164" fontId="0" fillId="2" borderId="26" xfId="0" applyNumberFormat="1" applyFill="1" applyBorder="1" applyAlignment="1">
      <alignment horizontal="center"/>
    </xf>
    <xf numFmtId="164" fontId="0" fillId="2" borderId="27" xfId="0" applyNumberFormat="1" applyFill="1" applyBorder="1" applyAlignment="1">
      <alignment horizontal="center"/>
    </xf>
    <xf numFmtId="0" fontId="1" fillId="3" borderId="32" xfId="0" applyFont="1" applyFill="1" applyBorder="1"/>
    <xf numFmtId="0" fontId="2" fillId="0" borderId="35" xfId="0" applyFont="1" applyBorder="1"/>
    <xf numFmtId="0" fontId="2" fillId="0" borderId="38" xfId="0" applyFont="1" applyBorder="1"/>
    <xf numFmtId="164" fontId="0" fillId="0" borderId="41" xfId="0" applyNumberFormat="1" applyBorder="1" applyAlignment="1">
      <alignment horizontal="left"/>
    </xf>
    <xf numFmtId="164" fontId="0" fillId="0" borderId="42" xfId="0" applyNumberFormat="1" applyBorder="1" applyAlignment="1">
      <alignment horizontal="left"/>
    </xf>
    <xf numFmtId="0" fontId="0" fillId="0" borderId="0" xfId="0" applyAlignment="1">
      <alignment wrapText="1"/>
    </xf>
    <xf numFmtId="164" fontId="0" fillId="0" borderId="0" xfId="0" applyNumberFormat="1" applyBorder="1"/>
    <xf numFmtId="164" fontId="0" fillId="0" borderId="55" xfId="0" applyNumberFormat="1" applyBorder="1" applyAlignment="1">
      <alignment horizontal="right"/>
    </xf>
    <xf numFmtId="164" fontId="0" fillId="0" borderId="55" xfId="0" applyNumberFormat="1" applyBorder="1"/>
    <xf numFmtId="0" fontId="2" fillId="0" borderId="0" xfId="0" applyFont="1" applyFill="1" applyBorder="1" applyAlignment="1">
      <alignment horizontal="left" vertical="top" wrapText="1"/>
    </xf>
    <xf numFmtId="0" fontId="0" fillId="0" borderId="60" xfId="0" applyBorder="1" applyAlignment="1">
      <alignment wrapText="1"/>
    </xf>
    <xf numFmtId="0" fontId="0" fillId="0" borderId="61" xfId="0" applyBorder="1" applyAlignment="1">
      <alignment wrapText="1"/>
    </xf>
    <xf numFmtId="0" fontId="1" fillId="3" borderId="59" xfId="0" applyFont="1" applyFill="1" applyBorder="1" applyAlignment="1">
      <alignment wrapText="1"/>
    </xf>
    <xf numFmtId="0" fontId="0" fillId="0" borderId="62" xfId="0" applyBorder="1" applyAlignment="1">
      <alignment wrapText="1"/>
    </xf>
    <xf numFmtId="0" fontId="0" fillId="0" borderId="0" xfId="0" applyFill="1" applyBorder="1"/>
    <xf numFmtId="164" fontId="0" fillId="2" borderId="27" xfId="0" applyNumberFormat="1" applyFill="1" applyBorder="1" applyAlignment="1"/>
    <xf numFmtId="164" fontId="0" fillId="2" borderId="26" xfId="0" applyNumberFormat="1" applyFill="1" applyBorder="1" applyAlignment="1"/>
    <xf numFmtId="164" fontId="0" fillId="2" borderId="63" xfId="0" applyNumberFormat="1" applyFill="1" applyBorder="1" applyAlignment="1">
      <alignment horizontal="center"/>
    </xf>
    <xf numFmtId="0" fontId="0" fillId="0" borderId="19" xfId="0" applyBorder="1" applyAlignment="1"/>
    <xf numFmtId="0" fontId="0" fillId="0" borderId="17" xfId="0" applyBorder="1" applyAlignment="1"/>
    <xf numFmtId="0" fontId="0" fillId="0" borderId="64" xfId="0" applyBorder="1" applyAlignment="1"/>
    <xf numFmtId="0" fontId="0" fillId="0" borderId="24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3" xfId="0" applyBorder="1" applyAlignment="1"/>
    <xf numFmtId="0" fontId="0" fillId="0" borderId="7" xfId="0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0" fillId="2" borderId="27" xfId="0" applyNumberFormat="1" applyFill="1" applyBorder="1" applyAlignment="1">
      <alignment horizontal="center" vertical="center"/>
    </xf>
    <xf numFmtId="164" fontId="0" fillId="2" borderId="49" xfId="0" applyNumberForma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164" fontId="0" fillId="2" borderId="63" xfId="0" applyNumberFormat="1" applyFill="1" applyBorder="1" applyAlignment="1">
      <alignment horizontal="center" vertical="center"/>
    </xf>
    <xf numFmtId="164" fontId="0" fillId="2" borderId="25" xfId="0" applyNumberForma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164" fontId="0" fillId="2" borderId="22" xfId="0" applyNumberFormat="1" applyFill="1" applyBorder="1" applyAlignment="1">
      <alignment horizontal="center" vertical="center"/>
    </xf>
    <xf numFmtId="164" fontId="0" fillId="2" borderId="48" xfId="0" applyNumberFormat="1" applyFill="1" applyBorder="1" applyAlignment="1">
      <alignment horizontal="center" vertical="center"/>
    </xf>
    <xf numFmtId="164" fontId="0" fillId="2" borderId="21" xfId="0" applyNumberFormat="1" applyFill="1" applyBorder="1" applyAlignment="1">
      <alignment horizontal="center" vertical="center"/>
    </xf>
    <xf numFmtId="164" fontId="0" fillId="2" borderId="20" xfId="0" applyNumberFormat="1" applyFill="1" applyBorder="1" applyAlignment="1">
      <alignment horizontal="center" vertical="center"/>
    </xf>
    <xf numFmtId="0" fontId="2" fillId="0" borderId="18" xfId="0" applyFont="1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6" xfId="0" applyBorder="1" applyAlignment="1">
      <alignment horizontal="left"/>
    </xf>
    <xf numFmtId="0" fontId="0" fillId="0" borderId="33" xfId="0" applyBorder="1" applyAlignment="1">
      <alignment horizontal="left"/>
    </xf>
    <xf numFmtId="0" fontId="1" fillId="3" borderId="30" xfId="0" applyFont="1" applyFill="1" applyBorder="1" applyAlignment="1">
      <alignment horizontal="center"/>
    </xf>
    <xf numFmtId="0" fontId="2" fillId="0" borderId="18" xfId="0" applyFont="1" applyBorder="1" applyAlignment="1">
      <alignment vertical="center"/>
    </xf>
    <xf numFmtId="0" fontId="0" fillId="0" borderId="54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" fillId="8" borderId="47" xfId="0" applyFont="1" applyFill="1" applyBorder="1" applyAlignment="1">
      <alignment horizontal="center" vertical="center"/>
    </xf>
    <xf numFmtId="0" fontId="1" fillId="8" borderId="39" xfId="0" applyFont="1" applyFill="1" applyBorder="1" applyAlignment="1">
      <alignment horizontal="center" vertical="center"/>
    </xf>
    <xf numFmtId="0" fontId="1" fillId="8" borderId="39" xfId="0" applyFont="1" applyFill="1" applyBorder="1" applyAlignment="1">
      <alignment horizontal="center" vertical="center" wrapText="1"/>
    </xf>
    <xf numFmtId="0" fontId="1" fillId="8" borderId="53" xfId="0" applyFont="1" applyFill="1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164" fontId="0" fillId="0" borderId="39" xfId="0" applyNumberFormat="1" applyBorder="1" applyAlignment="1">
      <alignment horizontal="center" vertical="center"/>
    </xf>
    <xf numFmtId="0" fontId="0" fillId="0" borderId="68" xfId="0" applyBorder="1" applyAlignment="1">
      <alignment vertical="center" wrapText="1"/>
    </xf>
    <xf numFmtId="0" fontId="0" fillId="0" borderId="69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164" fontId="0" fillId="0" borderId="55" xfId="0" applyNumberFormat="1" applyBorder="1" applyAlignment="1">
      <alignment horizontal="center" vertical="center"/>
    </xf>
    <xf numFmtId="164" fontId="0" fillId="0" borderId="53" xfId="0" applyNumberFormat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164" fontId="0" fillId="2" borderId="51" xfId="0" applyNumberFormat="1" applyFill="1" applyBorder="1" applyAlignment="1">
      <alignment horizontal="center" vertical="center"/>
    </xf>
    <xf numFmtId="164" fontId="0" fillId="2" borderId="52" xfId="0" applyNumberFormat="1" applyFill="1" applyBorder="1" applyAlignment="1">
      <alignment horizontal="center" vertical="center"/>
    </xf>
    <xf numFmtId="0" fontId="0" fillId="2" borderId="67" xfId="0" applyFill="1" applyBorder="1" applyAlignment="1">
      <alignment vertical="center" wrapText="1"/>
    </xf>
    <xf numFmtId="0" fontId="2" fillId="0" borderId="12" xfId="0" applyFont="1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2" fillId="2" borderId="23" xfId="0" applyFont="1" applyFill="1" applyBorder="1" applyAlignment="1">
      <alignment vertical="center"/>
    </xf>
    <xf numFmtId="0" fontId="2" fillId="0" borderId="36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2" fillId="0" borderId="36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0" fillId="0" borderId="44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164" fontId="0" fillId="0" borderId="0" xfId="0" applyNumberFormat="1" applyFill="1" applyBorder="1"/>
    <xf numFmtId="164" fontId="0" fillId="2" borderId="72" xfId="0" applyNumberFormat="1" applyFill="1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164" fontId="0" fillId="2" borderId="39" xfId="0" applyNumberFormat="1" applyFill="1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165" fontId="0" fillId="0" borderId="0" xfId="0" applyNumberFormat="1"/>
    <xf numFmtId="165" fontId="0" fillId="0" borderId="73" xfId="0" applyNumberFormat="1" applyFill="1" applyBorder="1"/>
    <xf numFmtId="0" fontId="2" fillId="4" borderId="58" xfId="0" applyFont="1" applyFill="1" applyBorder="1"/>
    <xf numFmtId="164" fontId="2" fillId="4" borderId="29" xfId="0" applyNumberFormat="1" applyFont="1" applyFill="1" applyBorder="1"/>
    <xf numFmtId="164" fontId="2" fillId="4" borderId="31" xfId="0" applyNumberFormat="1" applyFont="1" applyFill="1" applyBorder="1" applyAlignment="1">
      <alignment horizontal="right"/>
    </xf>
    <xf numFmtId="165" fontId="2" fillId="4" borderId="74" xfId="0" applyNumberFormat="1" applyFont="1" applyFill="1" applyBorder="1"/>
    <xf numFmtId="0" fontId="0" fillId="0" borderId="6" xfId="0" applyBorder="1"/>
    <xf numFmtId="0" fontId="0" fillId="0" borderId="5" xfId="0" applyFill="1" applyBorder="1"/>
    <xf numFmtId="164" fontId="0" fillId="0" borderId="37" xfId="0" applyNumberFormat="1" applyBorder="1"/>
    <xf numFmtId="165" fontId="0" fillId="0" borderId="41" xfId="0" applyNumberFormat="1" applyBorder="1" applyAlignment="1">
      <alignment vertical="center"/>
    </xf>
    <xf numFmtId="0" fontId="0" fillId="0" borderId="56" xfId="0" applyBorder="1"/>
    <xf numFmtId="165" fontId="0" fillId="0" borderId="73" xfId="0" applyNumberFormat="1" applyBorder="1" applyAlignment="1">
      <alignment vertical="center"/>
    </xf>
    <xf numFmtId="0" fontId="0" fillId="0" borderId="3" xfId="0" applyBorder="1"/>
    <xf numFmtId="0" fontId="0" fillId="0" borderId="2" xfId="0" applyFill="1" applyBorder="1"/>
    <xf numFmtId="164" fontId="0" fillId="0" borderId="34" xfId="0" applyNumberFormat="1" applyBorder="1"/>
    <xf numFmtId="165" fontId="0" fillId="0" borderId="42" xfId="0" applyNumberFormat="1" applyBorder="1" applyAlignment="1">
      <alignment vertical="center"/>
    </xf>
    <xf numFmtId="165" fontId="2" fillId="4" borderId="74" xfId="0" applyNumberFormat="1" applyFont="1" applyFill="1" applyBorder="1" applyAlignment="1">
      <alignment vertical="center"/>
    </xf>
    <xf numFmtId="0" fontId="0" fillId="0" borderId="6" xfId="0" applyFill="1" applyBorder="1"/>
    <xf numFmtId="0" fontId="0" fillId="0" borderId="5" xfId="0" applyBorder="1"/>
    <xf numFmtId="0" fontId="0" fillId="0" borderId="37" xfId="0" applyBorder="1"/>
    <xf numFmtId="0" fontId="0" fillId="0" borderId="3" xfId="0" applyFill="1" applyBorder="1"/>
    <xf numFmtId="0" fontId="0" fillId="0" borderId="2" xfId="0" applyBorder="1"/>
    <xf numFmtId="0" fontId="0" fillId="0" borderId="34" xfId="0" applyBorder="1"/>
    <xf numFmtId="0" fontId="2" fillId="4" borderId="29" xfId="0" applyFont="1" applyFill="1" applyBorder="1"/>
    <xf numFmtId="0" fontId="2" fillId="4" borderId="31" xfId="0" applyFont="1" applyFill="1" applyBorder="1"/>
    <xf numFmtId="164" fontId="2" fillId="0" borderId="41" xfId="0" applyNumberFormat="1" applyFont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3" xfId="0" applyBorder="1" applyAlignment="1">
      <alignment horizontal="center"/>
    </xf>
    <xf numFmtId="164" fontId="0" fillId="2" borderId="46" xfId="0" applyNumberFormat="1" applyFill="1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0" fillId="0" borderId="43" xfId="0" applyBorder="1" applyAlignment="1">
      <alignment horizontal="center" vertical="center"/>
    </xf>
    <xf numFmtId="164" fontId="0" fillId="2" borderId="72" xfId="0" applyNumberFormat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0" fillId="2" borderId="72" xfId="0" applyNumberFormat="1" applyFill="1" applyBorder="1" applyAlignment="1">
      <alignment horizontal="center"/>
    </xf>
    <xf numFmtId="0" fontId="1" fillId="3" borderId="75" xfId="0" applyFont="1" applyFill="1" applyBorder="1" applyAlignment="1">
      <alignment wrapText="1"/>
    </xf>
    <xf numFmtId="0" fontId="2" fillId="0" borderId="60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2" borderId="76" xfId="0" applyFont="1" applyFill="1" applyBorder="1"/>
    <xf numFmtId="0" fontId="0" fillId="2" borderId="65" xfId="0" applyFill="1" applyBorder="1"/>
    <xf numFmtId="0" fontId="0" fillId="2" borderId="72" xfId="0" applyFill="1" applyBorder="1"/>
    <xf numFmtId="0" fontId="0" fillId="14" borderId="56" xfId="0" applyFill="1" applyBorder="1"/>
    <xf numFmtId="0" fontId="0" fillId="14" borderId="0" xfId="0" applyFill="1" applyBorder="1"/>
    <xf numFmtId="0" fontId="0" fillId="14" borderId="57" xfId="0" applyFill="1" applyBorder="1"/>
    <xf numFmtId="0" fontId="0" fillId="14" borderId="56" xfId="0" applyFill="1" applyBorder="1" applyAlignment="1">
      <alignment vertical="top"/>
    </xf>
    <xf numFmtId="0" fontId="0" fillId="14" borderId="3" xfId="0" applyFill="1" applyBorder="1"/>
    <xf numFmtId="0" fontId="0" fillId="14" borderId="2" xfId="0" applyFill="1" applyBorder="1"/>
    <xf numFmtId="0" fontId="0" fillId="14" borderId="1" xfId="0" applyFill="1" applyBorder="1"/>
    <xf numFmtId="0" fontId="8" fillId="10" borderId="76" xfId="0" applyFont="1" applyFill="1" applyBorder="1" applyAlignment="1">
      <alignment vertical="top"/>
    </xf>
    <xf numFmtId="0" fontId="8" fillId="10" borderId="65" xfId="0" applyFont="1" applyFill="1" applyBorder="1" applyAlignment="1">
      <alignment vertical="top" wrapText="1"/>
    </xf>
    <xf numFmtId="0" fontId="8" fillId="10" borderId="72" xfId="0" applyFont="1" applyFill="1" applyBorder="1" applyAlignment="1">
      <alignment vertical="top" wrapText="1"/>
    </xf>
    <xf numFmtId="0" fontId="5" fillId="2" borderId="56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5" fillId="2" borderId="57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2" fillId="10" borderId="76" xfId="0" applyFont="1" applyFill="1" applyBorder="1" applyAlignment="1">
      <alignment vertical="top"/>
    </xf>
    <xf numFmtId="0" fontId="2" fillId="10" borderId="65" xfId="0" applyFont="1" applyFill="1" applyBorder="1" applyAlignment="1">
      <alignment vertical="top"/>
    </xf>
    <xf numFmtId="0" fontId="2" fillId="10" borderId="72" xfId="0" applyFont="1" applyFill="1" applyBorder="1" applyAlignment="1">
      <alignment vertical="top"/>
    </xf>
    <xf numFmtId="164" fontId="0" fillId="0" borderId="24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60" xfId="0" applyFont="1" applyBorder="1" applyAlignment="1">
      <alignment wrapText="1"/>
    </xf>
    <xf numFmtId="164" fontId="2" fillId="0" borderId="4" xfId="0" applyNumberFormat="1" applyFont="1" applyBorder="1" applyAlignment="1">
      <alignment horizontal="center"/>
    </xf>
    <xf numFmtId="0" fontId="0" fillId="0" borderId="71" xfId="0" applyBorder="1" applyAlignment="1">
      <alignment horizontal="center" vertical="center"/>
    </xf>
    <xf numFmtId="0" fontId="0" fillId="0" borderId="19" xfId="0" quotePrefix="1" applyBorder="1" applyAlignment="1">
      <alignment horizontal="center" vertical="center"/>
    </xf>
    <xf numFmtId="0" fontId="0" fillId="0" borderId="17" xfId="0" quotePrefix="1" applyBorder="1" applyAlignment="1">
      <alignment horizontal="center" vertical="center"/>
    </xf>
    <xf numFmtId="0" fontId="0" fillId="0" borderId="17" xfId="0" quotePrefix="1" applyBorder="1" applyAlignment="1">
      <alignment horizontal="center" vertical="center" wrapText="1"/>
    </xf>
    <xf numFmtId="0" fontId="0" fillId="0" borderId="13" xfId="0" quotePrefix="1" applyBorder="1" applyAlignment="1">
      <alignment horizontal="center" vertical="center" wrapText="1"/>
    </xf>
    <xf numFmtId="164" fontId="0" fillId="2" borderId="65" xfId="0" applyNumberFormat="1" applyFill="1" applyBorder="1" applyAlignment="1">
      <alignment horizontal="center"/>
    </xf>
    <xf numFmtId="164" fontId="0" fillId="2" borderId="72" xfId="0" applyNumberFormat="1" applyFill="1" applyBorder="1" applyAlignment="1">
      <alignment horizontal="center"/>
    </xf>
    <xf numFmtId="0" fontId="0" fillId="0" borderId="14" xfId="0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36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164" fontId="0" fillId="2" borderId="70" xfId="0" applyNumberFormat="1" applyFill="1" applyBorder="1" applyAlignment="1">
      <alignment horizontal="center"/>
    </xf>
    <xf numFmtId="0" fontId="0" fillId="0" borderId="77" xfId="0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71" xfId="0" applyBorder="1" applyAlignment="1">
      <alignment horizontal="center"/>
    </xf>
    <xf numFmtId="164" fontId="0" fillId="2" borderId="48" xfId="0" applyNumberFormat="1" applyFill="1" applyBorder="1" applyAlignment="1">
      <alignment horizontal="center"/>
    </xf>
    <xf numFmtId="164" fontId="0" fillId="2" borderId="78" xfId="0" applyNumberFormat="1" applyFill="1" applyBorder="1" applyAlignment="1">
      <alignment horizontal="center"/>
    </xf>
    <xf numFmtId="0" fontId="0" fillId="0" borderId="71" xfId="0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4" xfId="0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0" fillId="0" borderId="8" xfId="0" applyBorder="1" applyAlignment="1">
      <alignment horizontal="center"/>
    </xf>
    <xf numFmtId="164" fontId="0" fillId="2" borderId="65" xfId="0" applyNumberForma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5" fillId="2" borderId="56" xfId="0" applyFont="1" applyFill="1" applyBorder="1" applyAlignment="1">
      <alignment vertical="top"/>
    </xf>
    <xf numFmtId="0" fontId="8" fillId="2" borderId="0" xfId="0" applyFont="1" applyFill="1" applyBorder="1" applyAlignment="1">
      <alignment vertical="top"/>
    </xf>
    <xf numFmtId="0" fontId="1" fillId="15" borderId="3" xfId="0" applyFont="1" applyFill="1" applyBorder="1" applyAlignment="1">
      <alignment horizontal="center"/>
    </xf>
    <xf numFmtId="0" fontId="1" fillId="15" borderId="2" xfId="0" applyFont="1" applyFill="1" applyBorder="1" applyAlignment="1">
      <alignment horizontal="center" wrapText="1"/>
    </xf>
    <xf numFmtId="0" fontId="1" fillId="15" borderId="34" xfId="0" applyFont="1" applyFill="1" applyBorder="1" applyAlignment="1">
      <alignment horizontal="center" wrapText="1"/>
    </xf>
    <xf numFmtId="0" fontId="0" fillId="0" borderId="56" xfId="0" applyFont="1" applyBorder="1" applyAlignment="1">
      <alignment horizontal="center"/>
    </xf>
    <xf numFmtId="0" fontId="0" fillId="0" borderId="56" xfId="0" applyFont="1" applyFill="1" applyBorder="1" applyAlignment="1">
      <alignment horizontal="center"/>
    </xf>
    <xf numFmtId="164" fontId="0" fillId="0" borderId="0" xfId="0" applyNumberFormat="1"/>
    <xf numFmtId="0" fontId="0" fillId="0" borderId="51" xfId="0" applyBorder="1" applyAlignment="1">
      <alignment horizontal="center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64" xfId="0" applyBorder="1" applyAlignment="1">
      <alignment horizontal="center"/>
    </xf>
    <xf numFmtId="0" fontId="0" fillId="0" borderId="64" xfId="0" applyBorder="1" applyAlignment="1">
      <alignment horizontal="center" vertical="center" wrapText="1"/>
    </xf>
    <xf numFmtId="0" fontId="0" fillId="0" borderId="79" xfId="0" applyBorder="1" applyAlignment="1">
      <alignment horizontal="center"/>
    </xf>
    <xf numFmtId="164" fontId="0" fillId="2" borderId="80" xfId="0" applyNumberFormat="1" applyFill="1" applyBorder="1" applyAlignment="1">
      <alignment horizontal="center"/>
    </xf>
    <xf numFmtId="0" fontId="0" fillId="0" borderId="56" xfId="0" applyFill="1" applyBorder="1" applyAlignment="1">
      <alignment horizontal="center"/>
    </xf>
    <xf numFmtId="0" fontId="0" fillId="0" borderId="54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1" fillId="8" borderId="50" xfId="0" applyFont="1" applyFill="1" applyBorder="1" applyAlignment="1">
      <alignment horizontal="center" vertical="center"/>
    </xf>
    <xf numFmtId="0" fontId="1" fillId="8" borderId="51" xfId="0" applyFont="1" applyFill="1" applyBorder="1" applyAlignment="1">
      <alignment horizontal="center" vertical="center"/>
    </xf>
    <xf numFmtId="0" fontId="1" fillId="8" borderId="52" xfId="0" applyFont="1" applyFill="1" applyBorder="1" applyAlignment="1">
      <alignment horizontal="center" vertical="center"/>
    </xf>
    <xf numFmtId="0" fontId="1" fillId="9" borderId="41" xfId="0" applyFont="1" applyFill="1" applyBorder="1" applyAlignment="1">
      <alignment horizontal="center" vertical="center" wrapText="1"/>
    </xf>
    <xf numFmtId="0" fontId="1" fillId="9" borderId="42" xfId="0" applyFont="1" applyFill="1" applyBorder="1" applyAlignment="1">
      <alignment horizontal="center" vertical="center"/>
    </xf>
    <xf numFmtId="0" fontId="1" fillId="15" borderId="6" xfId="0" applyFont="1" applyFill="1" applyBorder="1" applyAlignment="1">
      <alignment horizontal="center"/>
    </xf>
    <xf numFmtId="0" fontId="1" fillId="15" borderId="5" xfId="0" applyFont="1" applyFill="1" applyBorder="1" applyAlignment="1">
      <alignment horizontal="center"/>
    </xf>
    <xf numFmtId="0" fontId="1" fillId="15" borderId="37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5" xfId="0" applyBorder="1" applyAlignment="1">
      <alignment horizontal="center"/>
    </xf>
    <xf numFmtId="164" fontId="0" fillId="2" borderId="46" xfId="0" applyNumberFormat="1" applyFill="1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1" fillId="3" borderId="31" xfId="0" applyFont="1" applyFill="1" applyBorder="1" applyAlignment="1">
      <alignment horizontal="center"/>
    </xf>
    <xf numFmtId="0" fontId="1" fillId="13" borderId="30" xfId="0" applyFont="1" applyFill="1" applyBorder="1" applyAlignment="1">
      <alignment horizontal="center"/>
    </xf>
    <xf numFmtId="0" fontId="1" fillId="13" borderId="29" xfId="0" applyFont="1" applyFill="1" applyBorder="1" applyAlignment="1">
      <alignment horizontal="center"/>
    </xf>
    <xf numFmtId="0" fontId="1" fillId="13" borderId="28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164" fontId="0" fillId="2" borderId="65" xfId="0" applyNumberFormat="1" applyFill="1" applyBorder="1" applyAlignment="1">
      <alignment horizontal="center"/>
    </xf>
    <xf numFmtId="164" fontId="0" fillId="2" borderId="66" xfId="0" applyNumberFormat="1" applyFill="1" applyBorder="1" applyAlignment="1">
      <alignment horizontal="center"/>
    </xf>
    <xf numFmtId="164" fontId="0" fillId="2" borderId="72" xfId="0" applyNumberFormat="1" applyFill="1" applyBorder="1" applyAlignment="1">
      <alignment horizontal="center"/>
    </xf>
    <xf numFmtId="0" fontId="0" fillId="0" borderId="44" xfId="0" applyBorder="1" applyAlignment="1">
      <alignment horizontal="center"/>
    </xf>
    <xf numFmtId="0" fontId="3" fillId="12" borderId="58" xfId="0" applyFont="1" applyFill="1" applyBorder="1" applyAlignment="1">
      <alignment horizontal="center"/>
    </xf>
    <xf numFmtId="0" fontId="3" fillId="12" borderId="29" xfId="0" applyFont="1" applyFill="1" applyBorder="1" applyAlignment="1">
      <alignment horizontal="center"/>
    </xf>
    <xf numFmtId="0" fontId="3" fillId="12" borderId="28" xfId="0" applyFont="1" applyFill="1" applyBorder="1" applyAlignment="1">
      <alignment horizontal="center"/>
    </xf>
    <xf numFmtId="0" fontId="0" fillId="0" borderId="36" xfId="0" applyBorder="1" applyAlignment="1">
      <alignment horizontal="left"/>
    </xf>
    <xf numFmtId="0" fontId="0" fillId="0" borderId="5" xfId="0" applyBorder="1" applyAlignment="1">
      <alignment horizontal="left"/>
    </xf>
    <xf numFmtId="0" fontId="2" fillId="0" borderId="36" xfId="0" applyFont="1" applyBorder="1" applyAlignment="1">
      <alignment horizontal="left"/>
    </xf>
    <xf numFmtId="0" fontId="2" fillId="0" borderId="37" xfId="0" applyFont="1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2" xfId="0" applyBorder="1" applyAlignment="1">
      <alignment horizontal="left"/>
    </xf>
    <xf numFmtId="0" fontId="2" fillId="0" borderId="33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40" xfId="0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37" xfId="0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4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6" borderId="6" xfId="0" applyFont="1" applyFill="1" applyBorder="1" applyAlignment="1">
      <alignment horizontal="left" vertical="top" wrapText="1"/>
    </xf>
    <xf numFmtId="0" fontId="2" fillId="6" borderId="5" xfId="0" applyFont="1" applyFill="1" applyBorder="1" applyAlignment="1">
      <alignment horizontal="left" vertical="top"/>
    </xf>
    <xf numFmtId="0" fontId="2" fillId="6" borderId="4" xfId="0" applyFont="1" applyFill="1" applyBorder="1" applyAlignment="1">
      <alignment horizontal="left" vertical="top"/>
    </xf>
    <xf numFmtId="0" fontId="2" fillId="6" borderId="56" xfId="0" applyFont="1" applyFill="1" applyBorder="1" applyAlignment="1">
      <alignment horizontal="left" vertical="top"/>
    </xf>
    <xf numFmtId="0" fontId="2" fillId="6" borderId="0" xfId="0" applyFont="1" applyFill="1" applyBorder="1" applyAlignment="1">
      <alignment horizontal="left" vertical="top"/>
    </xf>
    <xf numFmtId="0" fontId="2" fillId="6" borderId="57" xfId="0" applyFont="1" applyFill="1" applyBorder="1" applyAlignment="1">
      <alignment horizontal="left" vertical="top"/>
    </xf>
    <xf numFmtId="0" fontId="2" fillId="6" borderId="3" xfId="0" applyFont="1" applyFill="1" applyBorder="1" applyAlignment="1">
      <alignment horizontal="left" vertical="top"/>
    </xf>
    <xf numFmtId="0" fontId="2" fillId="6" borderId="2" xfId="0" applyFont="1" applyFill="1" applyBorder="1" applyAlignment="1">
      <alignment horizontal="left" vertical="top"/>
    </xf>
    <xf numFmtId="0" fontId="2" fillId="6" borderId="1" xfId="0" applyFont="1" applyFill="1" applyBorder="1" applyAlignment="1">
      <alignment horizontal="left" vertical="top"/>
    </xf>
    <xf numFmtId="0" fontId="2" fillId="6" borderId="6" xfId="0" applyFont="1" applyFill="1" applyBorder="1" applyAlignment="1">
      <alignment horizontal="left" vertical="top"/>
    </xf>
    <xf numFmtId="0" fontId="3" fillId="7" borderId="58" xfId="0" applyFont="1" applyFill="1" applyBorder="1" applyAlignment="1">
      <alignment horizontal="center"/>
    </xf>
    <xf numFmtId="0" fontId="3" fillId="7" borderId="29" xfId="0" applyFont="1" applyFill="1" applyBorder="1" applyAlignment="1">
      <alignment horizontal="center"/>
    </xf>
    <xf numFmtId="0" fontId="3" fillId="7" borderId="28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6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2" fillId="10" borderId="6" xfId="0" applyFont="1" applyFill="1" applyBorder="1" applyAlignment="1">
      <alignment horizontal="left" vertical="top" wrapText="1"/>
    </xf>
    <xf numFmtId="0" fontId="2" fillId="10" borderId="5" xfId="0" applyFont="1" applyFill="1" applyBorder="1" applyAlignment="1">
      <alignment horizontal="left" vertical="top"/>
    </xf>
    <xf numFmtId="0" fontId="2" fillId="10" borderId="4" xfId="0" applyFont="1" applyFill="1" applyBorder="1" applyAlignment="1">
      <alignment horizontal="left" vertical="top"/>
    </xf>
    <xf numFmtId="0" fontId="2" fillId="10" borderId="56" xfId="0" applyFont="1" applyFill="1" applyBorder="1" applyAlignment="1">
      <alignment horizontal="left" vertical="top"/>
    </xf>
    <xf numFmtId="0" fontId="2" fillId="10" borderId="0" xfId="0" applyFont="1" applyFill="1" applyBorder="1" applyAlignment="1">
      <alignment horizontal="left" vertical="top"/>
    </xf>
    <xf numFmtId="0" fontId="2" fillId="10" borderId="57" xfId="0" applyFont="1" applyFill="1" applyBorder="1" applyAlignment="1">
      <alignment horizontal="left" vertical="top"/>
    </xf>
    <xf numFmtId="0" fontId="2" fillId="10" borderId="3" xfId="0" applyFont="1" applyFill="1" applyBorder="1" applyAlignment="1">
      <alignment horizontal="left" vertical="top"/>
    </xf>
    <xf numFmtId="0" fontId="2" fillId="10" borderId="2" xfId="0" applyFont="1" applyFill="1" applyBorder="1" applyAlignment="1">
      <alignment horizontal="left" vertical="top"/>
    </xf>
    <xf numFmtId="0" fontId="2" fillId="10" borderId="1" xfId="0" applyFont="1" applyFill="1" applyBorder="1" applyAlignment="1">
      <alignment horizontal="left" vertical="top"/>
    </xf>
    <xf numFmtId="0" fontId="2" fillId="10" borderId="5" xfId="0" applyFont="1" applyFill="1" applyBorder="1" applyAlignment="1">
      <alignment horizontal="left" vertical="top" wrapText="1"/>
    </xf>
    <xf numFmtId="0" fontId="2" fillId="10" borderId="4" xfId="0" applyFont="1" applyFill="1" applyBorder="1" applyAlignment="1">
      <alignment horizontal="left" vertical="top" wrapText="1"/>
    </xf>
    <xf numFmtId="0" fontId="2" fillId="10" borderId="56" xfId="0" applyFont="1" applyFill="1" applyBorder="1" applyAlignment="1">
      <alignment horizontal="left" vertical="top" wrapText="1"/>
    </xf>
    <xf numFmtId="0" fontId="2" fillId="10" borderId="0" xfId="0" applyFont="1" applyFill="1" applyBorder="1" applyAlignment="1">
      <alignment horizontal="left" vertical="top" wrapText="1"/>
    </xf>
    <xf numFmtId="0" fontId="2" fillId="10" borderId="57" xfId="0" applyFont="1" applyFill="1" applyBorder="1" applyAlignment="1">
      <alignment horizontal="left" vertical="top" wrapText="1"/>
    </xf>
    <xf numFmtId="0" fontId="2" fillId="10" borderId="3" xfId="0" applyFont="1" applyFill="1" applyBorder="1" applyAlignment="1">
      <alignment horizontal="left" vertical="top" wrapText="1"/>
    </xf>
    <xf numFmtId="0" fontId="2" fillId="10" borderId="2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left" vertical="top" wrapText="1"/>
    </xf>
    <xf numFmtId="0" fontId="3" fillId="5" borderId="58" xfId="0" applyFont="1" applyFill="1" applyBorder="1" applyAlignment="1">
      <alignment horizontal="center"/>
    </xf>
    <xf numFmtId="0" fontId="3" fillId="5" borderId="29" xfId="0" applyFont="1" applyFill="1" applyBorder="1" applyAlignment="1">
      <alignment horizontal="center"/>
    </xf>
    <xf numFmtId="0" fontId="3" fillId="5" borderId="28" xfId="0" applyFont="1" applyFill="1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2" fillId="11" borderId="6" xfId="0" applyFont="1" applyFill="1" applyBorder="1" applyAlignment="1">
      <alignment horizontal="left" vertical="top" wrapText="1"/>
    </xf>
    <xf numFmtId="0" fontId="2" fillId="11" borderId="5" xfId="0" applyFont="1" applyFill="1" applyBorder="1" applyAlignment="1">
      <alignment horizontal="left" vertical="top" wrapText="1"/>
    </xf>
    <xf numFmtId="0" fontId="2" fillId="11" borderId="4" xfId="0" applyFont="1" applyFill="1" applyBorder="1" applyAlignment="1">
      <alignment horizontal="left" vertical="top" wrapText="1"/>
    </xf>
    <xf numFmtId="0" fontId="2" fillId="11" borderId="56" xfId="0" applyFont="1" applyFill="1" applyBorder="1" applyAlignment="1">
      <alignment horizontal="left" vertical="top" wrapText="1"/>
    </xf>
    <xf numFmtId="0" fontId="2" fillId="11" borderId="0" xfId="0" applyFont="1" applyFill="1" applyBorder="1" applyAlignment="1">
      <alignment horizontal="left" vertical="top" wrapText="1"/>
    </xf>
    <xf numFmtId="0" fontId="2" fillId="11" borderId="57" xfId="0" applyFont="1" applyFill="1" applyBorder="1" applyAlignment="1">
      <alignment horizontal="left" vertical="top" wrapText="1"/>
    </xf>
    <xf numFmtId="0" fontId="2" fillId="11" borderId="3" xfId="0" applyFont="1" applyFill="1" applyBorder="1" applyAlignment="1">
      <alignment horizontal="left" vertical="top" wrapText="1"/>
    </xf>
    <xf numFmtId="0" fontId="2" fillId="11" borderId="2" xfId="0" applyFont="1" applyFill="1" applyBorder="1" applyAlignment="1">
      <alignment horizontal="left" vertical="top" wrapText="1"/>
    </xf>
    <xf numFmtId="0" fontId="2" fillId="11" borderId="1" xfId="0" applyFont="1" applyFill="1" applyBorder="1" applyAlignment="1">
      <alignment horizontal="left" vertical="top" wrapText="1"/>
    </xf>
    <xf numFmtId="0" fontId="0" fillId="0" borderId="43" xfId="0" applyBorder="1" applyAlignment="1">
      <alignment horizontal="center" wrapText="1"/>
    </xf>
    <xf numFmtId="0" fontId="3" fillId="9" borderId="58" xfId="0" applyFont="1" applyFill="1" applyBorder="1" applyAlignment="1">
      <alignment horizontal="center"/>
    </xf>
    <xf numFmtId="0" fontId="3" fillId="9" borderId="29" xfId="0" applyFont="1" applyFill="1" applyBorder="1" applyAlignment="1">
      <alignment horizontal="center"/>
    </xf>
    <xf numFmtId="0" fontId="3" fillId="9" borderId="28" xfId="0" applyFont="1" applyFill="1" applyBorder="1" applyAlignment="1">
      <alignment horizontal="center"/>
    </xf>
    <xf numFmtId="164" fontId="0" fillId="2" borderId="46" xfId="0" applyNumberFormat="1" applyFill="1" applyBorder="1" applyAlignment="1">
      <alignment horizontal="center" vertical="center"/>
    </xf>
    <xf numFmtId="164" fontId="0" fillId="2" borderId="49" xfId="0" applyNumberFormat="1" applyFill="1" applyBorder="1" applyAlignment="1">
      <alignment horizontal="center" vertical="center"/>
    </xf>
    <xf numFmtId="164" fontId="0" fillId="2" borderId="70" xfId="0" applyNumberFormat="1" applyFill="1" applyBorder="1" applyAlignment="1">
      <alignment horizontal="center"/>
    </xf>
    <xf numFmtId="0" fontId="0" fillId="0" borderId="71" xfId="0" applyBorder="1" applyAlignment="1">
      <alignment horizontal="center"/>
    </xf>
    <xf numFmtId="0" fontId="2" fillId="10" borderId="6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mp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tmp"/><Relationship Id="rId1" Type="http://schemas.openxmlformats.org/officeDocument/2006/relationships/image" Target="../media/image3.tmp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tmp"/><Relationship Id="rId1" Type="http://schemas.openxmlformats.org/officeDocument/2006/relationships/image" Target="../media/image5.tmp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tmp"/><Relationship Id="rId1" Type="http://schemas.openxmlformats.org/officeDocument/2006/relationships/image" Target="../media/image7.tmp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tmp"/><Relationship Id="rId2" Type="http://schemas.openxmlformats.org/officeDocument/2006/relationships/image" Target="../media/image10.tmp"/><Relationship Id="rId1" Type="http://schemas.openxmlformats.org/officeDocument/2006/relationships/image" Target="../media/image9.tmp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16</xdr:row>
      <xdr:rowOff>66675</xdr:rowOff>
    </xdr:from>
    <xdr:to>
      <xdr:col>1</xdr:col>
      <xdr:colOff>1000125</xdr:colOff>
      <xdr:row>18</xdr:row>
      <xdr:rowOff>152400</xdr:rowOff>
    </xdr:to>
    <xdr:sp macro="" textlink="">
      <xdr:nvSpPr>
        <xdr:cNvPr id="5" name="Oval 4"/>
        <xdr:cNvSpPr/>
      </xdr:nvSpPr>
      <xdr:spPr>
        <a:xfrm>
          <a:off x="838200" y="3143250"/>
          <a:ext cx="771525" cy="466725"/>
        </a:xfrm>
        <a:prstGeom prst="ellipse">
          <a:avLst/>
        </a:prstGeom>
        <a:noFill/>
        <a:ln w="38100">
          <a:solidFill>
            <a:srgbClr val="F402C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219075</xdr:colOff>
      <xdr:row>13</xdr:row>
      <xdr:rowOff>66675</xdr:rowOff>
    </xdr:from>
    <xdr:to>
      <xdr:col>1</xdr:col>
      <xdr:colOff>981074</xdr:colOff>
      <xdr:row>15</xdr:row>
      <xdr:rowOff>152400</xdr:rowOff>
    </xdr:to>
    <xdr:sp macro="" textlink="">
      <xdr:nvSpPr>
        <xdr:cNvPr id="6" name="Oval 5"/>
        <xdr:cNvSpPr/>
      </xdr:nvSpPr>
      <xdr:spPr>
        <a:xfrm>
          <a:off x="828675" y="2571750"/>
          <a:ext cx="761999" cy="466725"/>
        </a:xfrm>
        <a:prstGeom prst="ellipse">
          <a:avLst/>
        </a:prstGeom>
        <a:noFill/>
        <a:ln w="3810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1788319</xdr:colOff>
      <xdr:row>15</xdr:row>
      <xdr:rowOff>38100</xdr:rowOff>
    </xdr:from>
    <xdr:to>
      <xdr:col>1</xdr:col>
      <xdr:colOff>1797844</xdr:colOff>
      <xdr:row>17</xdr:row>
      <xdr:rowOff>38100</xdr:rowOff>
    </xdr:to>
    <xdr:cxnSp macro="">
      <xdr:nvCxnSpPr>
        <xdr:cNvPr id="7" name="Straight Arrow Connector 6"/>
        <xdr:cNvCxnSpPr/>
      </xdr:nvCxnSpPr>
      <xdr:spPr>
        <a:xfrm>
          <a:off x="2397919" y="2924175"/>
          <a:ext cx="9525" cy="38100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47625</xdr:colOff>
      <xdr:row>2</xdr:row>
      <xdr:rowOff>47625</xdr:rowOff>
    </xdr:from>
    <xdr:to>
      <xdr:col>24</xdr:col>
      <xdr:colOff>401429</xdr:colOff>
      <xdr:row>45</xdr:row>
      <xdr:rowOff>155959</xdr:rowOff>
    </xdr:to>
    <xdr:grpSp>
      <xdr:nvGrpSpPr>
        <xdr:cNvPr id="8" name="Group 7"/>
        <xdr:cNvGrpSpPr/>
      </xdr:nvGrpSpPr>
      <xdr:grpSpPr>
        <a:xfrm>
          <a:off x="8917781" y="500063"/>
          <a:ext cx="9878804" cy="8430802"/>
          <a:chOff x="8917781" y="500063"/>
          <a:chExt cx="9878804" cy="8430802"/>
        </a:xfrm>
      </xdr:grpSpPr>
      <xdr:pic>
        <xdr:nvPicPr>
          <xdr:cNvPr id="6" name="Picture 5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917781" y="500063"/>
            <a:ext cx="9878804" cy="8430802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 rot="18336650">
            <a:off x="13608072" y="3639366"/>
            <a:ext cx="1175820" cy="939190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>
            <a:off x="12977812" y="4726781"/>
            <a:ext cx="1107281" cy="1000125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 flipV="1">
            <a:off x="14177962" y="4631531"/>
            <a:ext cx="240507" cy="602456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47625</xdr:colOff>
      <xdr:row>2</xdr:row>
      <xdr:rowOff>59531</xdr:rowOff>
    </xdr:from>
    <xdr:to>
      <xdr:col>26</xdr:col>
      <xdr:colOff>415887</xdr:colOff>
      <xdr:row>42</xdr:row>
      <xdr:rowOff>139206</xdr:rowOff>
    </xdr:to>
    <xdr:grpSp>
      <xdr:nvGrpSpPr>
        <xdr:cNvPr id="7" name="Group 6"/>
        <xdr:cNvGrpSpPr/>
      </xdr:nvGrpSpPr>
      <xdr:grpSpPr>
        <a:xfrm>
          <a:off x="9346406" y="511969"/>
          <a:ext cx="11107700" cy="7830643"/>
          <a:chOff x="9346406" y="511969"/>
          <a:chExt cx="11107700" cy="7830643"/>
        </a:xfrm>
      </xdr:grpSpPr>
      <xdr:pic>
        <xdr:nvPicPr>
          <xdr:cNvPr id="5" name="Picture 4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346406" y="511969"/>
            <a:ext cx="11107700" cy="7830643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 rot="20124228">
            <a:off x="11700600" y="3016838"/>
            <a:ext cx="1197868" cy="703234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 rot="19104369">
            <a:off x="17490905" y="4836851"/>
            <a:ext cx="927439" cy="625202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 flipH="1" flipV="1">
            <a:off x="12870656" y="3488531"/>
            <a:ext cx="4581525" cy="1554956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95252</xdr:colOff>
      <xdr:row>2</xdr:row>
      <xdr:rowOff>95249</xdr:rowOff>
    </xdr:from>
    <xdr:to>
      <xdr:col>25</xdr:col>
      <xdr:colOff>309564</xdr:colOff>
      <xdr:row>36</xdr:row>
      <xdr:rowOff>190500</xdr:rowOff>
    </xdr:to>
    <xdr:grpSp>
      <xdr:nvGrpSpPr>
        <xdr:cNvPr id="8" name="Group 7"/>
        <xdr:cNvGrpSpPr/>
      </xdr:nvGrpSpPr>
      <xdr:grpSpPr>
        <a:xfrm>
          <a:off x="13251658" y="547687"/>
          <a:ext cx="7917656" cy="6679407"/>
          <a:chOff x="13251657" y="547687"/>
          <a:chExt cx="9180564" cy="7881938"/>
        </a:xfrm>
      </xdr:grpSpPr>
      <xdr:pic>
        <xdr:nvPicPr>
          <xdr:cNvPr id="6" name="Picture 5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251657" y="547687"/>
            <a:ext cx="9180564" cy="7881938"/>
          </a:xfrm>
          <a:prstGeom prst="rect">
            <a:avLst/>
          </a:prstGeom>
        </xdr:spPr>
      </xdr:pic>
      <xdr:sp macro="" textlink="">
        <xdr:nvSpPr>
          <xdr:cNvPr id="3" name="Oval 2"/>
          <xdr:cNvSpPr/>
        </xdr:nvSpPr>
        <xdr:spPr>
          <a:xfrm rot="16552376">
            <a:off x="16452215" y="4243387"/>
            <a:ext cx="3025988" cy="1742591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" name="Oval 3"/>
          <xdr:cNvSpPr/>
        </xdr:nvSpPr>
        <xdr:spPr>
          <a:xfrm rot="2650130">
            <a:off x="16924399" y="1721259"/>
            <a:ext cx="2187468" cy="2479684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5" name="Straight Arrow Connector 4"/>
          <xdr:cNvCxnSpPr/>
        </xdr:nvCxnSpPr>
        <xdr:spPr>
          <a:xfrm flipH="1">
            <a:off x="18895219" y="3579019"/>
            <a:ext cx="92869" cy="838200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26</xdr:col>
      <xdr:colOff>83345</xdr:colOff>
      <xdr:row>2</xdr:row>
      <xdr:rowOff>83345</xdr:rowOff>
    </xdr:from>
    <xdr:to>
      <xdr:col>39</xdr:col>
      <xdr:colOff>95250</xdr:colOff>
      <xdr:row>37</xdr:row>
      <xdr:rowOff>11906</xdr:rowOff>
    </xdr:to>
    <xdr:grpSp>
      <xdr:nvGrpSpPr>
        <xdr:cNvPr id="14" name="Group 13"/>
        <xdr:cNvGrpSpPr/>
      </xdr:nvGrpSpPr>
      <xdr:grpSpPr>
        <a:xfrm>
          <a:off x="21550314" y="535783"/>
          <a:ext cx="7905749" cy="6715123"/>
          <a:chOff x="22764750" y="535783"/>
          <a:chExt cx="9179720" cy="7852858"/>
        </a:xfrm>
      </xdr:grpSpPr>
      <xdr:pic>
        <xdr:nvPicPr>
          <xdr:cNvPr id="9" name="Picture 8" descr="Screen Clipping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764750" y="535783"/>
            <a:ext cx="9179720" cy="7852858"/>
          </a:xfrm>
          <a:prstGeom prst="rect">
            <a:avLst/>
          </a:prstGeom>
        </xdr:spPr>
      </xdr:pic>
      <xdr:sp macro="" textlink="">
        <xdr:nvSpPr>
          <xdr:cNvPr id="10" name="Oval 9"/>
          <xdr:cNvSpPr/>
        </xdr:nvSpPr>
        <xdr:spPr>
          <a:xfrm rot="13556288">
            <a:off x="25872974" y="5340297"/>
            <a:ext cx="791003" cy="1859923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1" name="Oval 10"/>
          <xdr:cNvSpPr/>
        </xdr:nvSpPr>
        <xdr:spPr>
          <a:xfrm rot="1351281">
            <a:off x="27254500" y="2025399"/>
            <a:ext cx="1021751" cy="1390360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12" name="Straight Arrow Connector 11"/>
          <xdr:cNvCxnSpPr/>
        </xdr:nvCxnSpPr>
        <xdr:spPr>
          <a:xfrm flipH="1">
            <a:off x="26741438" y="3405574"/>
            <a:ext cx="642780" cy="2059395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2</xdr:row>
      <xdr:rowOff>47625</xdr:rowOff>
    </xdr:from>
    <xdr:to>
      <xdr:col>27</xdr:col>
      <xdr:colOff>372970</xdr:colOff>
      <xdr:row>44</xdr:row>
      <xdr:rowOff>84310</xdr:rowOff>
    </xdr:to>
    <xdr:grpSp>
      <xdr:nvGrpSpPr>
        <xdr:cNvPr id="13" name="Group 12"/>
        <xdr:cNvGrpSpPr/>
      </xdr:nvGrpSpPr>
      <xdr:grpSpPr>
        <a:xfrm>
          <a:off x="10263188" y="500063"/>
          <a:ext cx="10409938" cy="8168653"/>
          <a:chOff x="10263188" y="500063"/>
          <a:chExt cx="10409938" cy="8168653"/>
        </a:xfrm>
      </xdr:grpSpPr>
      <xdr:pic>
        <xdr:nvPicPr>
          <xdr:cNvPr id="5" name="Picture 4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263188" y="500063"/>
            <a:ext cx="10409938" cy="8168653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 rot="20243225">
            <a:off x="15376401" y="4373182"/>
            <a:ext cx="1579857" cy="684163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 rot="19245867">
            <a:off x="15851861" y="3838877"/>
            <a:ext cx="939312" cy="602390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>
            <a:off x="13770770" y="3852863"/>
            <a:ext cx="171449" cy="373856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6" name="Oval 5"/>
          <xdr:cNvSpPr/>
        </xdr:nvSpPr>
        <xdr:spPr>
          <a:xfrm rot="20585589">
            <a:off x="13699271" y="3072231"/>
            <a:ext cx="1564637" cy="817635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" name="Oval 6"/>
          <xdr:cNvSpPr/>
        </xdr:nvSpPr>
        <xdr:spPr>
          <a:xfrm rot="19946330">
            <a:off x="13983921" y="3485686"/>
            <a:ext cx="1936087" cy="1229326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" name="TextBox 7"/>
          <xdr:cNvSpPr txBox="1"/>
        </xdr:nvSpPr>
        <xdr:spPr>
          <a:xfrm>
            <a:off x="16418719" y="3428999"/>
            <a:ext cx="404813" cy="23812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1">
                <a:solidFill>
                  <a:schemeClr val="accent1"/>
                </a:solidFill>
              </a:rPr>
              <a:t>687</a:t>
            </a:r>
          </a:p>
        </xdr:txBody>
      </xdr:sp>
      <xdr:sp macro="" textlink="">
        <xdr:nvSpPr>
          <xdr:cNvPr id="9" name="TextBox 8"/>
          <xdr:cNvSpPr txBox="1"/>
        </xdr:nvSpPr>
        <xdr:spPr>
          <a:xfrm>
            <a:off x="13725526" y="2759867"/>
            <a:ext cx="404813" cy="23812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1">
                <a:solidFill>
                  <a:schemeClr val="accent1"/>
                </a:solidFill>
              </a:rPr>
              <a:t>692</a:t>
            </a:r>
          </a:p>
        </xdr:txBody>
      </xdr:sp>
      <xdr:cxnSp macro="">
        <xdr:nvCxnSpPr>
          <xdr:cNvPr id="10" name="Straight Arrow Connector 9"/>
          <xdr:cNvCxnSpPr/>
        </xdr:nvCxnSpPr>
        <xdr:spPr>
          <a:xfrm>
            <a:off x="16799719" y="3869531"/>
            <a:ext cx="92869" cy="404813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28</xdr:col>
      <xdr:colOff>59531</xdr:colOff>
      <xdr:row>2</xdr:row>
      <xdr:rowOff>71438</xdr:rowOff>
    </xdr:from>
    <xdr:to>
      <xdr:col>41</xdr:col>
      <xdr:colOff>598627</xdr:colOff>
      <xdr:row>32</xdr:row>
      <xdr:rowOff>95250</xdr:rowOff>
    </xdr:to>
    <xdr:pic>
      <xdr:nvPicPr>
        <xdr:cNvPr id="14" name="Picture 13" descr="Screen Clipp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66906" y="523876"/>
          <a:ext cx="8432940" cy="583406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179978</xdr:colOff>
      <xdr:row>2</xdr:row>
      <xdr:rowOff>119064</xdr:rowOff>
    </xdr:from>
    <xdr:to>
      <xdr:col>41</xdr:col>
      <xdr:colOff>382166</xdr:colOff>
      <xdr:row>38</xdr:row>
      <xdr:rowOff>2</xdr:rowOff>
    </xdr:to>
    <xdr:pic>
      <xdr:nvPicPr>
        <xdr:cNvPr id="6" name="Picture 5" descr="Screen Clippi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32947" y="571502"/>
          <a:ext cx="6881594" cy="6858000"/>
        </a:xfrm>
        <a:prstGeom prst="rect">
          <a:avLst/>
        </a:prstGeom>
      </xdr:spPr>
    </xdr:pic>
    <xdr:clientData/>
  </xdr:twoCellAnchor>
  <xdr:twoCellAnchor>
    <xdr:from>
      <xdr:col>13</xdr:col>
      <xdr:colOff>95250</xdr:colOff>
      <xdr:row>2</xdr:row>
      <xdr:rowOff>95251</xdr:rowOff>
    </xdr:from>
    <xdr:to>
      <xdr:col>29</xdr:col>
      <xdr:colOff>416719</xdr:colOff>
      <xdr:row>44</xdr:row>
      <xdr:rowOff>52227</xdr:rowOff>
    </xdr:to>
    <xdr:grpSp>
      <xdr:nvGrpSpPr>
        <xdr:cNvPr id="17" name="Group 16"/>
        <xdr:cNvGrpSpPr/>
      </xdr:nvGrpSpPr>
      <xdr:grpSpPr>
        <a:xfrm>
          <a:off x="13525500" y="547689"/>
          <a:ext cx="10036969" cy="8088944"/>
          <a:chOff x="13525500" y="547689"/>
          <a:chExt cx="10036969" cy="8088944"/>
        </a:xfrm>
      </xdr:grpSpPr>
      <xdr:pic>
        <xdr:nvPicPr>
          <xdr:cNvPr id="5" name="Picture 4" descr="Screen Clipping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525500" y="547689"/>
            <a:ext cx="10036969" cy="8088944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 rot="18674969">
            <a:off x="17764562" y="4913185"/>
            <a:ext cx="1640261" cy="807712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>
            <a:off x="17954625" y="2952751"/>
            <a:ext cx="952500" cy="833436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>
            <a:off x="18357056" y="3948112"/>
            <a:ext cx="85725" cy="814388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7" name="Oval 6"/>
          <xdr:cNvSpPr/>
        </xdr:nvSpPr>
        <xdr:spPr>
          <a:xfrm>
            <a:off x="18738058" y="2831306"/>
            <a:ext cx="561974" cy="466725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9" name="Oval 8"/>
          <xdr:cNvSpPr/>
        </xdr:nvSpPr>
        <xdr:spPr>
          <a:xfrm>
            <a:off x="18878551" y="3271838"/>
            <a:ext cx="600074" cy="538162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0" name="TextBox 9"/>
          <xdr:cNvSpPr txBox="1"/>
        </xdr:nvSpPr>
        <xdr:spPr>
          <a:xfrm>
            <a:off x="17299783" y="2952752"/>
            <a:ext cx="631030" cy="226217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1">
                <a:solidFill>
                  <a:schemeClr val="accent1"/>
                </a:solidFill>
              </a:rPr>
              <a:t>693</a:t>
            </a:r>
            <a:r>
              <a:rPr lang="en-US" sz="1100" b="1" baseline="0">
                <a:solidFill>
                  <a:schemeClr val="accent1"/>
                </a:solidFill>
              </a:rPr>
              <a:t> (1) </a:t>
            </a:r>
            <a:endParaRPr lang="en-US" sz="1100" b="1">
              <a:solidFill>
                <a:schemeClr val="accent1"/>
              </a:solidFill>
            </a:endParaRPr>
          </a:p>
        </xdr:txBody>
      </xdr:sp>
      <xdr:sp macro="" textlink="">
        <xdr:nvSpPr>
          <xdr:cNvPr id="11" name="TextBox 10"/>
          <xdr:cNvSpPr txBox="1"/>
        </xdr:nvSpPr>
        <xdr:spPr>
          <a:xfrm>
            <a:off x="19357183" y="2831309"/>
            <a:ext cx="631030" cy="226217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1">
                <a:solidFill>
                  <a:schemeClr val="accent1"/>
                </a:solidFill>
              </a:rPr>
              <a:t>693</a:t>
            </a:r>
            <a:r>
              <a:rPr lang="en-US" sz="1100" b="1" baseline="0">
                <a:solidFill>
                  <a:schemeClr val="accent1"/>
                </a:solidFill>
              </a:rPr>
              <a:t> (2) </a:t>
            </a:r>
            <a:endParaRPr lang="en-US" sz="1100" b="1">
              <a:solidFill>
                <a:schemeClr val="accent1"/>
              </a:solidFill>
            </a:endParaRPr>
          </a:p>
        </xdr:txBody>
      </xdr:sp>
      <xdr:sp macro="" textlink="">
        <xdr:nvSpPr>
          <xdr:cNvPr id="12" name="TextBox 11"/>
          <xdr:cNvSpPr txBox="1"/>
        </xdr:nvSpPr>
        <xdr:spPr>
          <a:xfrm>
            <a:off x="18607089" y="5569746"/>
            <a:ext cx="631030" cy="226217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1">
                <a:solidFill>
                  <a:srgbClr val="FF00FF"/>
                </a:solidFill>
              </a:rPr>
              <a:t>693</a:t>
            </a:r>
            <a:r>
              <a:rPr lang="en-US" sz="1100" b="1" baseline="0">
                <a:solidFill>
                  <a:srgbClr val="FF00FF"/>
                </a:solidFill>
              </a:rPr>
              <a:t> (1) </a:t>
            </a:r>
            <a:endParaRPr lang="en-US" sz="1100" b="1">
              <a:solidFill>
                <a:srgbClr val="FF00FF"/>
              </a:solidFill>
            </a:endParaRPr>
          </a:p>
        </xdr:txBody>
      </xdr:sp>
      <xdr:sp macro="" textlink="">
        <xdr:nvSpPr>
          <xdr:cNvPr id="13" name="TextBox 12"/>
          <xdr:cNvSpPr txBox="1"/>
        </xdr:nvSpPr>
        <xdr:spPr>
          <a:xfrm>
            <a:off x="19473865" y="3364709"/>
            <a:ext cx="631030" cy="226217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1">
                <a:solidFill>
                  <a:srgbClr val="FF00FF"/>
                </a:solidFill>
              </a:rPr>
              <a:t>693</a:t>
            </a:r>
            <a:r>
              <a:rPr lang="en-US" sz="1100" b="1" baseline="0">
                <a:solidFill>
                  <a:srgbClr val="FF00FF"/>
                </a:solidFill>
              </a:rPr>
              <a:t> (2) </a:t>
            </a:r>
            <a:endParaRPr lang="en-US" sz="1100" b="1">
              <a:solidFill>
                <a:srgbClr val="FF00FF"/>
              </a:solidFill>
            </a:endParaRPr>
          </a:p>
        </xdr:txBody>
      </xdr:sp>
      <xdr:cxnSp macro="">
        <xdr:nvCxnSpPr>
          <xdr:cNvPr id="14" name="Straight Arrow Connector 13"/>
          <xdr:cNvCxnSpPr>
            <a:endCxn id="9" idx="7"/>
          </xdr:cNvCxnSpPr>
        </xdr:nvCxnSpPr>
        <xdr:spPr>
          <a:xfrm>
            <a:off x="19366707" y="3088482"/>
            <a:ext cx="24039" cy="262168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2</xdr:row>
      <xdr:rowOff>107156</xdr:rowOff>
    </xdr:from>
    <xdr:to>
      <xdr:col>17</xdr:col>
      <xdr:colOff>65194</xdr:colOff>
      <xdr:row>46</xdr:row>
      <xdr:rowOff>63095</xdr:rowOff>
    </xdr:to>
    <xdr:grpSp>
      <xdr:nvGrpSpPr>
        <xdr:cNvPr id="9" name="Group 8"/>
        <xdr:cNvGrpSpPr/>
      </xdr:nvGrpSpPr>
      <xdr:grpSpPr>
        <a:xfrm>
          <a:off x="8203406" y="559594"/>
          <a:ext cx="6458851" cy="8468907"/>
          <a:chOff x="8203406" y="559594"/>
          <a:chExt cx="6458851" cy="8468907"/>
        </a:xfrm>
      </xdr:grpSpPr>
      <xdr:pic>
        <xdr:nvPicPr>
          <xdr:cNvPr id="7" name="Picture 6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203406" y="559594"/>
            <a:ext cx="6458851" cy="8468907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>
            <a:off x="10417969" y="8203406"/>
            <a:ext cx="542925" cy="466725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>
            <a:off x="11846719" y="881063"/>
            <a:ext cx="523875" cy="466725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 flipH="1">
            <a:off x="10846594" y="1447800"/>
            <a:ext cx="1164431" cy="6672262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18</xdr:col>
      <xdr:colOff>107156</xdr:colOff>
      <xdr:row>2</xdr:row>
      <xdr:rowOff>71438</xdr:rowOff>
    </xdr:from>
    <xdr:to>
      <xdr:col>28</xdr:col>
      <xdr:colOff>134471</xdr:colOff>
      <xdr:row>30</xdr:row>
      <xdr:rowOff>137179</xdr:rowOff>
    </xdr:to>
    <xdr:pic>
      <xdr:nvPicPr>
        <xdr:cNvPr id="10" name="Picture 9" descr="Screen Clipp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11437" y="523876"/>
          <a:ext cx="6099503" cy="5506897"/>
        </a:xfrm>
        <a:prstGeom prst="rect">
          <a:avLst/>
        </a:prstGeom>
      </xdr:spPr>
    </xdr:pic>
    <xdr:clientData/>
  </xdr:twoCellAnchor>
  <xdr:twoCellAnchor editAs="oneCell">
    <xdr:from>
      <xdr:col>18</xdr:col>
      <xdr:colOff>59532</xdr:colOff>
      <xdr:row>33</xdr:row>
      <xdr:rowOff>59531</xdr:rowOff>
    </xdr:from>
    <xdr:to>
      <xdr:col>28</xdr:col>
      <xdr:colOff>142876</xdr:colOff>
      <xdr:row>57</xdr:row>
      <xdr:rowOff>129248</xdr:rowOff>
    </xdr:to>
    <xdr:pic>
      <xdr:nvPicPr>
        <xdr:cNvPr id="11" name="Picture 10" descr="Screen Clipping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63813" y="6524625"/>
          <a:ext cx="6155532" cy="466552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59531</xdr:colOff>
      <xdr:row>2</xdr:row>
      <xdr:rowOff>71438</xdr:rowOff>
    </xdr:from>
    <xdr:to>
      <xdr:col>22</xdr:col>
      <xdr:colOff>178593</xdr:colOff>
      <xdr:row>39</xdr:row>
      <xdr:rowOff>47842</xdr:rowOff>
    </xdr:to>
    <xdr:grpSp>
      <xdr:nvGrpSpPr>
        <xdr:cNvPr id="10" name="Group 9"/>
        <xdr:cNvGrpSpPr/>
      </xdr:nvGrpSpPr>
      <xdr:grpSpPr>
        <a:xfrm>
          <a:off x="7881937" y="523876"/>
          <a:ext cx="9036844" cy="7155872"/>
          <a:chOff x="7881937" y="523876"/>
          <a:chExt cx="9036844" cy="7155872"/>
        </a:xfrm>
      </xdr:grpSpPr>
      <xdr:pic>
        <xdr:nvPicPr>
          <xdr:cNvPr id="4" name="Picture 3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881937" y="523876"/>
            <a:ext cx="9036844" cy="7155872"/>
          </a:xfrm>
          <a:prstGeom prst="rect">
            <a:avLst/>
          </a:prstGeom>
        </xdr:spPr>
      </xdr:pic>
      <xdr:sp macro="" textlink="">
        <xdr:nvSpPr>
          <xdr:cNvPr id="5" name="Oval 4"/>
          <xdr:cNvSpPr/>
        </xdr:nvSpPr>
        <xdr:spPr>
          <a:xfrm>
            <a:off x="12168187" y="3845719"/>
            <a:ext cx="1905001" cy="1095375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" name="Oval 5"/>
          <xdr:cNvSpPr/>
        </xdr:nvSpPr>
        <xdr:spPr>
          <a:xfrm rot="4115180">
            <a:off x="10471779" y="1977057"/>
            <a:ext cx="1604469" cy="1490498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7" name="Straight Arrow Connector 6"/>
          <xdr:cNvCxnSpPr/>
        </xdr:nvCxnSpPr>
        <xdr:spPr>
          <a:xfrm>
            <a:off x="12070556" y="3019426"/>
            <a:ext cx="704850" cy="778668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9"/>
  <sheetViews>
    <sheetView zoomScaleNormal="100" workbookViewId="0">
      <selection activeCell="B3" sqref="B3"/>
    </sheetView>
  </sheetViews>
  <sheetFormatPr defaultRowHeight="15" x14ac:dyDescent="0.25"/>
  <cols>
    <col min="2" max="2" width="134.85546875" style="28" customWidth="1"/>
  </cols>
  <sheetData>
    <row r="2" spans="2:2" ht="15.75" thickBot="1" x14ac:dyDescent="0.3"/>
    <row r="3" spans="2:2" x14ac:dyDescent="0.25">
      <c r="B3" s="35" t="s">
        <v>150</v>
      </c>
    </row>
    <row r="4" spans="2:2" x14ac:dyDescent="0.25">
      <c r="B4" s="33"/>
    </row>
    <row r="5" spans="2:2" x14ac:dyDescent="0.25">
      <c r="B5" s="33" t="s">
        <v>30</v>
      </c>
    </row>
    <row r="6" spans="2:2" x14ac:dyDescent="0.25">
      <c r="B6" s="33" t="s">
        <v>31</v>
      </c>
    </row>
    <row r="7" spans="2:2" x14ac:dyDescent="0.25">
      <c r="B7" s="33" t="s">
        <v>151</v>
      </c>
    </row>
    <row r="8" spans="2:2" x14ac:dyDescent="0.25">
      <c r="B8" s="186" t="s">
        <v>152</v>
      </c>
    </row>
    <row r="9" spans="2:2" x14ac:dyDescent="0.25">
      <c r="B9" s="186" t="s">
        <v>153</v>
      </c>
    </row>
    <row r="10" spans="2:2" x14ac:dyDescent="0.25">
      <c r="B10" s="186" t="s">
        <v>154</v>
      </c>
    </row>
    <row r="11" spans="2:2" x14ac:dyDescent="0.25">
      <c r="B11" s="33" t="s">
        <v>155</v>
      </c>
    </row>
    <row r="12" spans="2:2" ht="15.75" thickBot="1" x14ac:dyDescent="0.3">
      <c r="B12" s="33"/>
    </row>
    <row r="13" spans="2:2" ht="15.75" thickBot="1" x14ac:dyDescent="0.3">
      <c r="B13" s="155" t="s">
        <v>116</v>
      </c>
    </row>
    <row r="14" spans="2:2" x14ac:dyDescent="0.25">
      <c r="B14" s="36"/>
    </row>
    <row r="15" spans="2:2" x14ac:dyDescent="0.25">
      <c r="B15" s="156" t="s">
        <v>117</v>
      </c>
    </row>
    <row r="16" spans="2:2" x14ac:dyDescent="0.25">
      <c r="B16" s="33"/>
    </row>
    <row r="17" spans="2:2" x14ac:dyDescent="0.25">
      <c r="B17" s="33"/>
    </row>
    <row r="18" spans="2:2" x14ac:dyDescent="0.25">
      <c r="B18" s="156" t="s">
        <v>156</v>
      </c>
    </row>
    <row r="19" spans="2:2" ht="15.75" thickBot="1" x14ac:dyDescent="0.3">
      <c r="B19" s="34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4"/>
  <sheetViews>
    <sheetView workbookViewId="0">
      <selection activeCell="D29" sqref="D29"/>
    </sheetView>
  </sheetViews>
  <sheetFormatPr defaultRowHeight="15" x14ac:dyDescent="0.25"/>
  <cols>
    <col min="1" max="1" width="9.140625" style="2"/>
    <col min="2" max="2" width="15.7109375" style="2" customWidth="1"/>
    <col min="3" max="3" width="8.7109375" style="2" bestFit="1" customWidth="1"/>
    <col min="4" max="5" width="18.7109375" style="2" customWidth="1"/>
    <col min="6" max="6" width="75.7109375" style="78" customWidth="1"/>
    <col min="7" max="16384" width="9.140625" style="2"/>
  </cols>
  <sheetData>
    <row r="2" spans="2:6" ht="15" customHeight="1" x14ac:dyDescent="0.25">
      <c r="B2" s="234" t="s">
        <v>63</v>
      </c>
      <c r="C2" s="235"/>
      <c r="D2" s="235"/>
      <c r="E2" s="235"/>
      <c r="F2" s="236"/>
    </row>
    <row r="3" spans="2:6" ht="30" x14ac:dyDescent="0.25">
      <c r="B3" s="79" t="s">
        <v>20</v>
      </c>
      <c r="C3" s="80" t="s">
        <v>60</v>
      </c>
      <c r="D3" s="80" t="s">
        <v>59</v>
      </c>
      <c r="E3" s="81" t="s">
        <v>62</v>
      </c>
      <c r="F3" s="82" t="s">
        <v>64</v>
      </c>
    </row>
    <row r="4" spans="2:6" ht="30" x14ac:dyDescent="0.25">
      <c r="B4" s="92">
        <v>1156</v>
      </c>
      <c r="C4" s="93" t="s">
        <v>58</v>
      </c>
      <c r="D4" s="94">
        <v>39.9</v>
      </c>
      <c r="E4" s="95" t="s">
        <v>22</v>
      </c>
      <c r="F4" s="96" t="s">
        <v>57</v>
      </c>
    </row>
    <row r="5" spans="2:6" ht="30" x14ac:dyDescent="0.25">
      <c r="B5" s="77">
        <v>1199</v>
      </c>
      <c r="C5" s="88" t="s">
        <v>47</v>
      </c>
      <c r="D5" s="83">
        <v>61.570599000000001</v>
      </c>
      <c r="E5" s="90">
        <v>30</v>
      </c>
      <c r="F5" s="86" t="s">
        <v>56</v>
      </c>
    </row>
    <row r="6" spans="2:6" x14ac:dyDescent="0.25">
      <c r="B6" s="77">
        <v>1221</v>
      </c>
      <c r="C6" s="88" t="s">
        <v>47</v>
      </c>
      <c r="D6" s="83">
        <v>45.238652000000002</v>
      </c>
      <c r="E6" s="90">
        <v>45.2</v>
      </c>
      <c r="F6" s="86" t="s">
        <v>55</v>
      </c>
    </row>
    <row r="7" spans="2:6" ht="30" x14ac:dyDescent="0.25">
      <c r="B7" s="77">
        <v>1304</v>
      </c>
      <c r="C7" s="88" t="s">
        <v>47</v>
      </c>
      <c r="D7" s="83">
        <v>59.981605000000002</v>
      </c>
      <c r="E7" s="90">
        <v>30</v>
      </c>
      <c r="F7" s="86" t="s">
        <v>54</v>
      </c>
    </row>
    <row r="8" spans="2:6" ht="30" x14ac:dyDescent="0.25">
      <c r="B8" s="77">
        <v>1307</v>
      </c>
      <c r="C8" s="88" t="s">
        <v>47</v>
      </c>
      <c r="D8" s="83">
        <v>16.001961000000001</v>
      </c>
      <c r="E8" s="90">
        <v>16</v>
      </c>
      <c r="F8" s="86" t="s">
        <v>53</v>
      </c>
    </row>
    <row r="9" spans="2:6" x14ac:dyDescent="0.25">
      <c r="B9" s="77">
        <v>1308</v>
      </c>
      <c r="C9" s="88" t="s">
        <v>46</v>
      </c>
      <c r="D9" s="83">
        <v>208.405034</v>
      </c>
      <c r="E9" s="90">
        <v>9</v>
      </c>
      <c r="F9" s="86"/>
    </row>
    <row r="10" spans="2:6" x14ac:dyDescent="0.25">
      <c r="B10" s="77">
        <v>1315</v>
      </c>
      <c r="C10" s="88" t="s">
        <v>46</v>
      </c>
      <c r="D10" s="83">
        <v>755.23617000000002</v>
      </c>
      <c r="E10" s="90">
        <v>45.124694173800002</v>
      </c>
      <c r="F10" s="86"/>
    </row>
    <row r="11" spans="2:6" x14ac:dyDescent="0.25">
      <c r="B11" s="77">
        <v>1361</v>
      </c>
      <c r="C11" s="88" t="s">
        <v>47</v>
      </c>
      <c r="D11" s="83">
        <v>46.182563999999999</v>
      </c>
      <c r="E11" s="90">
        <v>46.2</v>
      </c>
      <c r="F11" s="86"/>
    </row>
    <row r="12" spans="2:6" x14ac:dyDescent="0.25">
      <c r="B12" s="77">
        <v>1365</v>
      </c>
      <c r="C12" s="88" t="s">
        <v>47</v>
      </c>
      <c r="D12" s="83">
        <v>69.098025000000007</v>
      </c>
      <c r="E12" s="90">
        <v>35</v>
      </c>
      <c r="F12" s="86" t="s">
        <v>52</v>
      </c>
    </row>
    <row r="13" spans="2:6" x14ac:dyDescent="0.25">
      <c r="B13" s="77">
        <v>1369</v>
      </c>
      <c r="C13" s="88" t="s">
        <v>46</v>
      </c>
      <c r="D13" s="83">
        <v>228.72356600000001</v>
      </c>
      <c r="E13" s="90">
        <v>49.247608257400003</v>
      </c>
      <c r="F13" s="86"/>
    </row>
    <row r="14" spans="2:6" x14ac:dyDescent="0.25">
      <c r="B14" s="77">
        <v>1379</v>
      </c>
      <c r="C14" s="88" t="s">
        <v>47</v>
      </c>
      <c r="D14" s="83">
        <v>13.835252000000001</v>
      </c>
      <c r="E14" s="90">
        <v>13.8</v>
      </c>
      <c r="F14" s="86" t="s">
        <v>51</v>
      </c>
    </row>
    <row r="15" spans="2:6" x14ac:dyDescent="0.25">
      <c r="B15" s="77">
        <v>1404</v>
      </c>
      <c r="C15" s="88" t="s">
        <v>46</v>
      </c>
      <c r="D15" s="83">
        <v>863.405978</v>
      </c>
      <c r="E15" s="90">
        <v>111.97543989200001</v>
      </c>
      <c r="F15" s="86"/>
    </row>
    <row r="16" spans="2:6" ht="15" customHeight="1" x14ac:dyDescent="0.25">
      <c r="B16" s="77">
        <v>1416</v>
      </c>
      <c r="C16" s="88" t="s">
        <v>47</v>
      </c>
      <c r="D16" s="83">
        <v>98.323660000000004</v>
      </c>
      <c r="E16" s="90">
        <v>98.3</v>
      </c>
      <c r="F16" s="86" t="s">
        <v>50</v>
      </c>
    </row>
    <row r="17" spans="2:6" ht="45" x14ac:dyDescent="0.25">
      <c r="B17" s="232">
        <v>1423</v>
      </c>
      <c r="C17" s="88" t="s">
        <v>47</v>
      </c>
      <c r="D17" s="233">
        <v>425.02171499999997</v>
      </c>
      <c r="E17" s="90" t="s">
        <v>49</v>
      </c>
      <c r="F17" s="86" t="s">
        <v>48</v>
      </c>
    </row>
    <row r="18" spans="2:6" x14ac:dyDescent="0.25">
      <c r="B18" s="232"/>
      <c r="C18" s="88" t="s">
        <v>46</v>
      </c>
      <c r="D18" s="233"/>
      <c r="E18" s="90">
        <v>19.0061864071</v>
      </c>
      <c r="F18" s="86"/>
    </row>
    <row r="19" spans="2:6" x14ac:dyDescent="0.25">
      <c r="B19" s="232"/>
      <c r="C19" s="88" t="s">
        <v>46</v>
      </c>
      <c r="D19" s="233"/>
      <c r="E19" s="90">
        <v>23.549732874</v>
      </c>
      <c r="F19" s="86"/>
    </row>
    <row r="20" spans="2:6" x14ac:dyDescent="0.25">
      <c r="B20" s="77">
        <v>1433</v>
      </c>
      <c r="C20" s="88" t="s">
        <v>47</v>
      </c>
      <c r="D20" s="83">
        <v>34.920515999999999</v>
      </c>
      <c r="E20" s="90">
        <v>34.9</v>
      </c>
      <c r="F20" s="86"/>
    </row>
    <row r="21" spans="2:6" ht="15" customHeight="1" x14ac:dyDescent="0.25">
      <c r="B21" s="77">
        <v>1445</v>
      </c>
      <c r="C21" s="88" t="s">
        <v>46</v>
      </c>
      <c r="D21" s="83">
        <v>725.966904</v>
      </c>
      <c r="E21" s="90">
        <v>21.502440412399999</v>
      </c>
      <c r="F21" s="86"/>
    </row>
    <row r="22" spans="2:6" x14ac:dyDescent="0.25">
      <c r="B22" s="77">
        <v>1455</v>
      </c>
      <c r="C22" s="88" t="s">
        <v>47</v>
      </c>
      <c r="D22" s="83">
        <v>48.311664999999998</v>
      </c>
      <c r="E22" s="90">
        <v>48.3</v>
      </c>
      <c r="F22" s="86"/>
    </row>
    <row r="23" spans="2:6" x14ac:dyDescent="0.25">
      <c r="B23" s="77">
        <v>1477</v>
      </c>
      <c r="C23" s="88" t="s">
        <v>46</v>
      </c>
      <c r="D23" s="83">
        <v>29.074183999999999</v>
      </c>
      <c r="E23" s="90">
        <v>15.317334061499999</v>
      </c>
      <c r="F23" s="86"/>
    </row>
    <row r="24" spans="2:6" x14ac:dyDescent="0.25">
      <c r="B24" s="84">
        <v>1498</v>
      </c>
      <c r="C24" s="89" t="s">
        <v>46</v>
      </c>
      <c r="D24" s="85">
        <v>11.286441999999999</v>
      </c>
      <c r="E24" s="91">
        <v>11.2838185742</v>
      </c>
      <c r="F24" s="87"/>
    </row>
  </sheetData>
  <mergeCells count="3">
    <mergeCell ref="B17:B19"/>
    <mergeCell ref="D17:D19"/>
    <mergeCell ref="B2:F2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"/>
  <sheetViews>
    <sheetView tabSelected="1" zoomScaleNormal="100" workbookViewId="0">
      <selection activeCell="B2" sqref="B2:D2"/>
    </sheetView>
  </sheetViews>
  <sheetFormatPr defaultRowHeight="15" x14ac:dyDescent="0.25"/>
  <cols>
    <col min="2" max="2" width="15.7109375" customWidth="1"/>
    <col min="3" max="4" width="18.7109375" customWidth="1"/>
    <col min="5" max="5" width="19.7109375" customWidth="1"/>
    <col min="7" max="7" width="15.7109375" customWidth="1"/>
    <col min="8" max="9" width="17.7109375" customWidth="1"/>
    <col min="10" max="10" width="19.7109375" customWidth="1"/>
    <col min="18" max="18" width="12" bestFit="1" customWidth="1"/>
    <col min="19" max="19" width="9.42578125" bestFit="1" customWidth="1"/>
  </cols>
  <sheetData>
    <row r="1" spans="2:10" ht="15.75" thickBot="1" x14ac:dyDescent="0.3"/>
    <row r="2" spans="2:10" ht="15" customHeight="1" x14ac:dyDescent="0.25">
      <c r="B2" s="239" t="s">
        <v>223</v>
      </c>
      <c r="C2" s="240"/>
      <c r="D2" s="241"/>
      <c r="E2" s="237" t="s">
        <v>29</v>
      </c>
      <c r="G2" s="239" t="s">
        <v>223</v>
      </c>
      <c r="H2" s="240"/>
      <c r="I2" s="241"/>
      <c r="J2" s="237" t="s">
        <v>29</v>
      </c>
    </row>
    <row r="3" spans="2:10" ht="15.75" thickBot="1" x14ac:dyDescent="0.3">
      <c r="B3" s="218" t="s">
        <v>20</v>
      </c>
      <c r="C3" s="219" t="s">
        <v>25</v>
      </c>
      <c r="D3" s="220" t="s">
        <v>24</v>
      </c>
      <c r="E3" s="238"/>
      <c r="G3" s="218" t="s">
        <v>20</v>
      </c>
      <c r="H3" s="219" t="s">
        <v>25</v>
      </c>
      <c r="I3" s="220" t="s">
        <v>24</v>
      </c>
      <c r="J3" s="238"/>
    </row>
    <row r="4" spans="2:10" x14ac:dyDescent="0.25">
      <c r="B4" s="221">
        <v>611</v>
      </c>
      <c r="C4" s="29">
        <v>16</v>
      </c>
      <c r="D4" s="30">
        <v>16.2</v>
      </c>
      <c r="E4" s="115">
        <f>C4-D4</f>
        <v>-0.19999999999999929</v>
      </c>
      <c r="G4" s="120" t="s">
        <v>130</v>
      </c>
      <c r="H4" s="121">
        <f>12.6+11.5+29.9+9</f>
        <v>63</v>
      </c>
      <c r="I4" s="122">
        <f>12.3+41.2+9.1</f>
        <v>62.6</v>
      </c>
      <c r="J4" s="123">
        <f>H4-I4</f>
        <v>0.39999999999999858</v>
      </c>
    </row>
    <row r="5" spans="2:10" x14ac:dyDescent="0.25">
      <c r="B5" s="221">
        <v>623</v>
      </c>
      <c r="C5" s="29">
        <v>8.4</v>
      </c>
      <c r="D5" s="30">
        <v>8.6</v>
      </c>
      <c r="E5" s="115">
        <f>C5-D5</f>
        <v>-0.19999999999999929</v>
      </c>
      <c r="G5" s="124" t="s">
        <v>139</v>
      </c>
      <c r="H5" s="37">
        <f>32.1</f>
        <v>32.1</v>
      </c>
      <c r="I5" s="31">
        <f>32.1</f>
        <v>32.1</v>
      </c>
      <c r="J5" s="125">
        <f t="shared" ref="J5:J7" si="0">H5-I5</f>
        <v>0</v>
      </c>
    </row>
    <row r="6" spans="2:10" ht="15.75" thickBot="1" x14ac:dyDescent="0.3">
      <c r="B6" s="222">
        <v>650</v>
      </c>
      <c r="C6" s="29">
        <v>66.400000000000006</v>
      </c>
      <c r="D6" s="30">
        <v>66.5</v>
      </c>
      <c r="E6" s="115">
        <f>C6-D6</f>
        <v>-9.9999999999994316E-2</v>
      </c>
      <c r="G6" s="126" t="s">
        <v>34</v>
      </c>
      <c r="H6" s="127">
        <f>16+8.4+53.8+12.6+32.5</f>
        <v>123.29999999999998</v>
      </c>
      <c r="I6" s="128">
        <f>16.2+8.6+54.2+12.6+32.3</f>
        <v>123.89999999999999</v>
      </c>
      <c r="J6" s="129">
        <f t="shared" si="0"/>
        <v>-0.60000000000000853</v>
      </c>
    </row>
    <row r="7" spans="2:10" ht="15.75" thickBot="1" x14ac:dyDescent="0.3">
      <c r="B7" s="222" t="s">
        <v>190</v>
      </c>
      <c r="C7" s="109">
        <v>41.4</v>
      </c>
      <c r="D7" s="30">
        <v>41.2</v>
      </c>
      <c r="E7" s="115">
        <f>C7-D7</f>
        <v>0.19999999999999574</v>
      </c>
      <c r="G7" s="116" t="s">
        <v>28</v>
      </c>
      <c r="H7" s="117">
        <f>SUM(H4:H6)</f>
        <v>218.39999999999998</v>
      </c>
      <c r="I7" s="118">
        <f>SUM(I4:I6)</f>
        <v>218.6</v>
      </c>
      <c r="J7" s="130">
        <f t="shared" si="0"/>
        <v>-0.20000000000001705</v>
      </c>
    </row>
    <row r="8" spans="2:10" x14ac:dyDescent="0.25">
      <c r="B8" s="222">
        <v>693</v>
      </c>
      <c r="C8" s="109">
        <v>41.1</v>
      </c>
      <c r="D8" s="30">
        <v>41.2</v>
      </c>
      <c r="E8" s="115">
        <f t="shared" ref="E8:E10" si="1">C8-D8</f>
        <v>-0.10000000000000142</v>
      </c>
      <c r="G8" s="131" t="s">
        <v>11</v>
      </c>
      <c r="H8" s="132">
        <f>12+1.1+17.4+0.1+11.1+0.6</f>
        <v>42.300000000000004</v>
      </c>
      <c r="I8" s="133">
        <f>14.5+0.9+39.8+24.1+8.5+12.6+29.6</f>
        <v>130</v>
      </c>
      <c r="J8" s="123">
        <f>H8-I8</f>
        <v>-87.699999999999989</v>
      </c>
    </row>
    <row r="9" spans="2:10" ht="15.75" thickBot="1" x14ac:dyDescent="0.3">
      <c r="B9" s="231">
        <v>703</v>
      </c>
      <c r="C9" s="109">
        <v>12.6</v>
      </c>
      <c r="D9" s="30">
        <v>12.6</v>
      </c>
      <c r="E9" s="115">
        <f t="shared" si="1"/>
        <v>0</v>
      </c>
      <c r="G9" s="134" t="s">
        <v>10</v>
      </c>
      <c r="H9" s="135">
        <f>4+7.3+66.4+11.5+29.9+14.7+8.9+1.5+31.9</f>
        <v>176.1</v>
      </c>
      <c r="I9" s="136">
        <f>1.7+8.6+54.2+11.4+1.4+8+0.6+2.7</f>
        <v>88.600000000000009</v>
      </c>
      <c r="J9" s="129">
        <f>H9-I9</f>
        <v>87.499999999999986</v>
      </c>
    </row>
    <row r="10" spans="2:10" ht="15.75" thickBot="1" x14ac:dyDescent="0.3">
      <c r="B10" s="222">
        <v>704</v>
      </c>
      <c r="C10" s="109">
        <v>32.5</v>
      </c>
      <c r="D10" s="30">
        <v>32.299999999999997</v>
      </c>
      <c r="E10" s="115">
        <f t="shared" si="1"/>
        <v>0.20000000000000284</v>
      </c>
      <c r="G10" s="116" t="s">
        <v>28</v>
      </c>
      <c r="H10" s="137">
        <f>SUM(H8:H9)</f>
        <v>218.4</v>
      </c>
      <c r="I10" s="138">
        <f>SUM(I8:I9)</f>
        <v>218.60000000000002</v>
      </c>
      <c r="J10" s="130">
        <f>H10-I10</f>
        <v>-0.20000000000001705</v>
      </c>
    </row>
    <row r="11" spans="2:10" ht="15.75" thickBot="1" x14ac:dyDescent="0.3">
      <c r="B11" s="116" t="s">
        <v>23</v>
      </c>
      <c r="C11" s="117">
        <f>SUM(C4:C10)</f>
        <v>218.4</v>
      </c>
      <c r="D11" s="118">
        <f>SUM(D4:D10)</f>
        <v>218.59999999999997</v>
      </c>
      <c r="E11" s="119">
        <f>C11-D11</f>
        <v>-0.19999999999996021</v>
      </c>
    </row>
    <row r="14" spans="2:10" x14ac:dyDescent="0.25">
      <c r="E14" s="114"/>
      <c r="J14" s="114"/>
    </row>
  </sheetData>
  <sortState ref="M4:M14">
    <sortCondition ref="M4:M14"/>
  </sortState>
  <mergeCells count="4">
    <mergeCell ref="J2:J3"/>
    <mergeCell ref="G2:I2"/>
    <mergeCell ref="E2:E3"/>
    <mergeCell ref="B2:D2"/>
  </mergeCell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9"/>
  <sheetViews>
    <sheetView zoomScale="80" zoomScaleNormal="80" workbookViewId="0">
      <selection activeCell="B33" sqref="B33"/>
    </sheetView>
  </sheetViews>
  <sheetFormatPr defaultRowHeight="15" x14ac:dyDescent="0.25"/>
  <cols>
    <col min="1" max="1" width="9.140625" style="157"/>
    <col min="2" max="2" width="20.5703125" customWidth="1"/>
    <col min="3" max="8" width="15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1:26" ht="15.75" thickBot="1" x14ac:dyDescent="0.3"/>
    <row r="2" spans="1:26" ht="19.5" thickBot="1" x14ac:dyDescent="0.35">
      <c r="B2" s="267" t="s">
        <v>163</v>
      </c>
      <c r="C2" s="268"/>
      <c r="D2" s="268"/>
      <c r="E2" s="268"/>
      <c r="F2" s="268"/>
      <c r="G2" s="268"/>
      <c r="H2" s="269"/>
      <c r="J2" s="1" t="s">
        <v>0</v>
      </c>
      <c r="Z2" s="1"/>
    </row>
    <row r="3" spans="1:26" ht="15.75" thickBot="1" x14ac:dyDescent="0.3"/>
    <row r="4" spans="1:26" x14ac:dyDescent="0.25">
      <c r="B4" s="25" t="s">
        <v>19</v>
      </c>
      <c r="C4" s="270">
        <v>611</v>
      </c>
      <c r="D4" s="271"/>
      <c r="E4" s="271"/>
      <c r="F4" s="272" t="s">
        <v>18</v>
      </c>
      <c r="G4" s="273"/>
      <c r="H4" s="187">
        <v>16</v>
      </c>
    </row>
    <row r="5" spans="1:26" ht="15.75" thickBot="1" x14ac:dyDescent="0.3">
      <c r="B5" s="24" t="s">
        <v>17</v>
      </c>
      <c r="C5" s="274" t="s">
        <v>121</v>
      </c>
      <c r="D5" s="275"/>
      <c r="E5" s="275"/>
      <c r="F5" s="276" t="s">
        <v>16</v>
      </c>
      <c r="G5" s="277"/>
      <c r="H5" s="153">
        <v>16.2</v>
      </c>
    </row>
    <row r="6" spans="1:26" ht="15.75" thickBot="1" x14ac:dyDescent="0.3">
      <c r="B6" s="23" t="s">
        <v>15</v>
      </c>
      <c r="C6" s="256" t="s">
        <v>14</v>
      </c>
      <c r="D6" s="257"/>
      <c r="E6" s="258"/>
      <c r="F6" s="259" t="s">
        <v>13</v>
      </c>
      <c r="G6" s="260"/>
      <c r="H6" s="261"/>
    </row>
    <row r="7" spans="1:26" x14ac:dyDescent="0.25">
      <c r="B7" s="12" t="s">
        <v>4</v>
      </c>
      <c r="C7" s="254">
        <v>12</v>
      </c>
      <c r="D7" s="255"/>
      <c r="E7" s="21">
        <v>4</v>
      </c>
      <c r="F7" s="254">
        <v>14.5</v>
      </c>
      <c r="G7" s="255"/>
      <c r="H7" s="20">
        <v>1.7</v>
      </c>
    </row>
    <row r="8" spans="1:26" ht="15" customHeight="1" thickBot="1" x14ac:dyDescent="0.3">
      <c r="B8" s="8" t="s">
        <v>12</v>
      </c>
      <c r="C8" s="251" t="s">
        <v>11</v>
      </c>
      <c r="D8" s="262"/>
      <c r="E8" s="5" t="s">
        <v>10</v>
      </c>
      <c r="F8" s="251" t="s">
        <v>11</v>
      </c>
      <c r="G8" s="262"/>
      <c r="H8" s="4" t="s">
        <v>10</v>
      </c>
    </row>
    <row r="9" spans="1:26" x14ac:dyDescent="0.25">
      <c r="B9" s="12" t="s">
        <v>4</v>
      </c>
      <c r="C9" s="254">
        <v>16</v>
      </c>
      <c r="D9" s="263"/>
      <c r="E9" s="264"/>
      <c r="F9" s="254">
        <v>16.2</v>
      </c>
      <c r="G9" s="263"/>
      <c r="H9" s="265"/>
    </row>
    <row r="10" spans="1:26" ht="15.75" thickBot="1" x14ac:dyDescent="0.3">
      <c r="B10" s="8" t="s">
        <v>9</v>
      </c>
      <c r="C10" s="251" t="s">
        <v>122</v>
      </c>
      <c r="D10" s="252"/>
      <c r="E10" s="253"/>
      <c r="F10" s="251" t="s">
        <v>122</v>
      </c>
      <c r="G10" s="252"/>
      <c r="H10" s="266"/>
    </row>
    <row r="11" spans="1:26" x14ac:dyDescent="0.25">
      <c r="B11" s="12" t="s">
        <v>4</v>
      </c>
      <c r="C11" s="254">
        <v>16</v>
      </c>
      <c r="D11" s="263"/>
      <c r="E11" s="264"/>
      <c r="F11" s="254">
        <v>16.2</v>
      </c>
      <c r="G11" s="263"/>
      <c r="H11" s="265"/>
    </row>
    <row r="12" spans="1:26" ht="15.75" thickBot="1" x14ac:dyDescent="0.3">
      <c r="B12" s="16" t="s">
        <v>8</v>
      </c>
      <c r="C12" s="251" t="s">
        <v>7</v>
      </c>
      <c r="D12" s="252"/>
      <c r="E12" s="253"/>
      <c r="F12" s="251" t="s">
        <v>7</v>
      </c>
      <c r="G12" s="252"/>
      <c r="H12" s="266"/>
    </row>
    <row r="13" spans="1:26" x14ac:dyDescent="0.25">
      <c r="B13" s="12" t="s">
        <v>4</v>
      </c>
      <c r="C13" s="22">
        <v>7.8</v>
      </c>
      <c r="D13" s="151">
        <v>4.9000000000000004</v>
      </c>
      <c r="E13" s="21">
        <v>2.7</v>
      </c>
      <c r="F13" s="22">
        <v>10</v>
      </c>
      <c r="G13" s="21">
        <v>5.2</v>
      </c>
      <c r="H13" s="154">
        <v>0.7</v>
      </c>
    </row>
    <row r="14" spans="1:26" x14ac:dyDescent="0.25">
      <c r="B14" s="8" t="s">
        <v>6</v>
      </c>
      <c r="C14" s="7">
        <v>91</v>
      </c>
      <c r="D14" s="148">
        <v>92</v>
      </c>
      <c r="E14" s="5">
        <v>132</v>
      </c>
      <c r="F14" s="7">
        <v>92</v>
      </c>
      <c r="G14" s="5">
        <v>83</v>
      </c>
      <c r="H14" s="4">
        <v>267</v>
      </c>
    </row>
    <row r="15" spans="1:26" s="2" customFormat="1" x14ac:dyDescent="0.25">
      <c r="A15" s="158"/>
      <c r="B15" s="69" t="s">
        <v>21</v>
      </c>
      <c r="C15" s="62" t="s">
        <v>123</v>
      </c>
      <c r="D15" s="149" t="s">
        <v>124</v>
      </c>
      <c r="E15" s="59" t="s">
        <v>129</v>
      </c>
      <c r="F15" s="62" t="s">
        <v>124</v>
      </c>
      <c r="G15" s="64" t="s">
        <v>124</v>
      </c>
      <c r="H15" s="61" t="s">
        <v>129</v>
      </c>
      <c r="J15"/>
      <c r="K15"/>
      <c r="L15" s="78"/>
      <c r="Q15"/>
      <c r="R15"/>
      <c r="S15"/>
      <c r="T15"/>
      <c r="U15"/>
      <c r="V15"/>
      <c r="W15"/>
      <c r="X15"/>
    </row>
    <row r="16" spans="1:26" ht="15.75" thickBot="1" x14ac:dyDescent="0.3">
      <c r="B16" s="16" t="s">
        <v>5</v>
      </c>
      <c r="C16" s="15">
        <v>19.600000000000001</v>
      </c>
      <c r="D16" s="150">
        <v>16.7</v>
      </c>
      <c r="E16" s="14">
        <v>21.4</v>
      </c>
      <c r="F16" s="15">
        <v>14.7</v>
      </c>
      <c r="G16" s="14">
        <v>15.1</v>
      </c>
      <c r="H16" s="13" t="s">
        <v>165</v>
      </c>
      <c r="J16" s="102"/>
      <c r="K16" s="102"/>
    </row>
    <row r="17" spans="1:24" x14ac:dyDescent="0.25">
      <c r="B17" s="12" t="s">
        <v>4</v>
      </c>
      <c r="C17" s="254">
        <v>12.7</v>
      </c>
      <c r="D17" s="255"/>
      <c r="E17" s="10">
        <v>2.7</v>
      </c>
      <c r="F17" s="11">
        <v>15.2</v>
      </c>
      <c r="G17" s="10">
        <v>0.6</v>
      </c>
      <c r="H17" s="9">
        <v>0.4</v>
      </c>
    </row>
    <row r="18" spans="1:24" s="2" customFormat="1" x14ac:dyDescent="0.25">
      <c r="A18" s="158"/>
      <c r="B18" s="76" t="s">
        <v>3</v>
      </c>
      <c r="C18" s="242">
        <v>1</v>
      </c>
      <c r="D18" s="243"/>
      <c r="E18" s="64">
        <v>7</v>
      </c>
      <c r="F18" s="57">
        <v>1</v>
      </c>
      <c r="G18" s="59">
        <v>11</v>
      </c>
      <c r="H18" s="103">
        <v>13</v>
      </c>
      <c r="Q18"/>
      <c r="R18"/>
      <c r="S18"/>
      <c r="T18"/>
      <c r="U18"/>
      <c r="V18"/>
      <c r="W18"/>
      <c r="X18"/>
    </row>
    <row r="19" spans="1:24" x14ac:dyDescent="0.25">
      <c r="B19" s="6" t="s">
        <v>2</v>
      </c>
      <c r="C19" s="244" t="s">
        <v>162</v>
      </c>
      <c r="D19" s="245"/>
      <c r="E19" s="243"/>
      <c r="F19" s="244" t="s">
        <v>167</v>
      </c>
      <c r="G19" s="245"/>
      <c r="H19" s="246"/>
    </row>
    <row r="20" spans="1:24" s="2" customFormat="1" ht="15.75" thickBot="1" x14ac:dyDescent="0.3">
      <c r="A20" s="158"/>
      <c r="B20" s="3" t="s">
        <v>1</v>
      </c>
      <c r="C20" s="247" t="s">
        <v>22</v>
      </c>
      <c r="D20" s="248"/>
      <c r="E20" s="249"/>
      <c r="F20" s="247" t="s">
        <v>168</v>
      </c>
      <c r="G20" s="248"/>
      <c r="H20" s="250"/>
      <c r="Q20"/>
      <c r="R20"/>
      <c r="S20"/>
      <c r="T20"/>
      <c r="U20"/>
      <c r="V20"/>
      <c r="W20"/>
      <c r="X20"/>
    </row>
    <row r="21" spans="1:24" x14ac:dyDescent="0.25">
      <c r="B21" s="159" t="s">
        <v>118</v>
      </c>
      <c r="C21" s="160"/>
      <c r="D21" s="160"/>
      <c r="E21" s="160"/>
      <c r="F21" s="160"/>
      <c r="G21" s="160"/>
      <c r="H21" s="161"/>
    </row>
    <row r="22" spans="1:24" x14ac:dyDescent="0.25">
      <c r="B22" s="162" t="s">
        <v>157</v>
      </c>
      <c r="C22" s="163" t="s">
        <v>169</v>
      </c>
      <c r="D22" s="163"/>
      <c r="E22" s="163"/>
      <c r="F22" s="163"/>
      <c r="G22" s="163"/>
      <c r="H22" s="164"/>
    </row>
    <row r="23" spans="1:24" x14ac:dyDescent="0.25">
      <c r="B23" s="162" t="s">
        <v>158</v>
      </c>
      <c r="C23" s="163" t="s">
        <v>169</v>
      </c>
      <c r="D23" s="163"/>
      <c r="E23" s="163"/>
      <c r="F23" s="163"/>
      <c r="G23" s="163"/>
      <c r="H23" s="164"/>
    </row>
    <row r="24" spans="1:24" x14ac:dyDescent="0.25">
      <c r="B24" s="162" t="s">
        <v>159</v>
      </c>
      <c r="C24" s="163" t="s">
        <v>170</v>
      </c>
      <c r="D24" s="163"/>
      <c r="E24" s="163"/>
      <c r="F24" s="163"/>
      <c r="G24" s="163"/>
      <c r="H24" s="164"/>
    </row>
    <row r="25" spans="1:24" x14ac:dyDescent="0.25">
      <c r="B25" s="162"/>
      <c r="C25" s="163" t="s">
        <v>171</v>
      </c>
      <c r="D25" s="163"/>
      <c r="E25" s="163"/>
      <c r="F25" s="163"/>
      <c r="G25" s="163"/>
      <c r="H25" s="164"/>
    </row>
    <row r="26" spans="1:24" x14ac:dyDescent="0.25">
      <c r="B26" s="162"/>
      <c r="C26" s="163" t="s">
        <v>164</v>
      </c>
      <c r="D26" s="163"/>
      <c r="E26" s="163"/>
      <c r="F26" s="163"/>
      <c r="G26" s="163"/>
      <c r="H26" s="164"/>
    </row>
    <row r="27" spans="1:24" x14ac:dyDescent="0.25">
      <c r="B27" s="165" t="s">
        <v>160</v>
      </c>
      <c r="C27" s="163" t="s">
        <v>166</v>
      </c>
      <c r="D27" s="163"/>
      <c r="E27" s="163"/>
      <c r="F27" s="163"/>
      <c r="G27" s="163"/>
      <c r="H27" s="164"/>
    </row>
    <row r="28" spans="1:24" ht="15.75" thickBot="1" x14ac:dyDescent="0.3">
      <c r="B28" s="166" t="s">
        <v>161</v>
      </c>
      <c r="C28" s="167"/>
      <c r="D28" s="167"/>
      <c r="E28" s="167"/>
      <c r="F28" s="167"/>
      <c r="G28" s="167"/>
      <c r="H28" s="168"/>
    </row>
    <row r="29" spans="1:24" x14ac:dyDescent="0.25">
      <c r="B29" t="s">
        <v>133</v>
      </c>
    </row>
    <row r="31" spans="1:24" ht="15.75" thickBot="1" x14ac:dyDescent="0.3"/>
    <row r="32" spans="1:24" x14ac:dyDescent="0.25">
      <c r="B32" s="169" t="s">
        <v>119</v>
      </c>
      <c r="C32" s="170"/>
      <c r="D32" s="170"/>
      <c r="E32" s="170"/>
      <c r="F32" s="170"/>
      <c r="G32" s="170"/>
      <c r="H32" s="171"/>
    </row>
    <row r="33" spans="2:8" x14ac:dyDescent="0.25">
      <c r="B33" s="172"/>
      <c r="C33" s="173"/>
      <c r="D33" s="173"/>
      <c r="E33" s="173"/>
      <c r="F33" s="173"/>
      <c r="G33" s="173"/>
      <c r="H33" s="174"/>
    </row>
    <row r="34" spans="2:8" x14ac:dyDescent="0.25">
      <c r="B34" s="172"/>
      <c r="C34" s="173"/>
      <c r="D34" s="173"/>
      <c r="E34" s="173"/>
      <c r="F34" s="173"/>
      <c r="G34" s="173"/>
      <c r="H34" s="174"/>
    </row>
    <row r="35" spans="2:8" ht="15.75" thickBot="1" x14ac:dyDescent="0.3">
      <c r="B35" s="175"/>
      <c r="C35" s="176"/>
      <c r="D35" s="176"/>
      <c r="E35" s="176"/>
      <c r="F35" s="176"/>
      <c r="G35" s="176"/>
      <c r="H35" s="177"/>
    </row>
    <row r="36" spans="2:8" x14ac:dyDescent="0.25">
      <c r="B36" s="178" t="s">
        <v>120</v>
      </c>
      <c r="C36" s="179"/>
      <c r="D36" s="179"/>
      <c r="E36" s="179"/>
      <c r="F36" s="179"/>
      <c r="G36" s="179"/>
      <c r="H36" s="180"/>
    </row>
    <row r="37" spans="2:8" x14ac:dyDescent="0.25">
      <c r="B37" s="172"/>
      <c r="C37" s="173"/>
      <c r="D37" s="173"/>
      <c r="E37" s="173"/>
      <c r="F37" s="173"/>
      <c r="G37" s="173"/>
      <c r="H37" s="174"/>
    </row>
    <row r="38" spans="2:8" x14ac:dyDescent="0.25">
      <c r="B38" s="172"/>
      <c r="C38" s="173"/>
      <c r="D38" s="173"/>
      <c r="E38" s="173"/>
      <c r="F38" s="173"/>
      <c r="G38" s="173"/>
      <c r="H38" s="174"/>
    </row>
    <row r="39" spans="2:8" ht="15.75" thickBot="1" x14ac:dyDescent="0.3">
      <c r="B39" s="175"/>
      <c r="C39" s="176"/>
      <c r="D39" s="176"/>
      <c r="E39" s="176"/>
      <c r="F39" s="176"/>
      <c r="G39" s="176"/>
      <c r="H39" s="177"/>
    </row>
  </sheetData>
  <mergeCells count="25">
    <mergeCell ref="B2:H2"/>
    <mergeCell ref="C4:E4"/>
    <mergeCell ref="F4:G4"/>
    <mergeCell ref="C5:E5"/>
    <mergeCell ref="F5:G5"/>
    <mergeCell ref="C12:E12"/>
    <mergeCell ref="C17:D17"/>
    <mergeCell ref="C6:E6"/>
    <mergeCell ref="F6:H6"/>
    <mergeCell ref="C7:D7"/>
    <mergeCell ref="C8:D8"/>
    <mergeCell ref="C9:E9"/>
    <mergeCell ref="F7:G7"/>
    <mergeCell ref="F8:G8"/>
    <mergeCell ref="F9:H9"/>
    <mergeCell ref="F12:H12"/>
    <mergeCell ref="F10:H10"/>
    <mergeCell ref="F11:H11"/>
    <mergeCell ref="C10:E10"/>
    <mergeCell ref="C11:E11"/>
    <mergeCell ref="C18:D18"/>
    <mergeCell ref="C19:E19"/>
    <mergeCell ref="F19:H19"/>
    <mergeCell ref="C20:E20"/>
    <mergeCell ref="F20:H20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zoomScale="80" zoomScaleNormal="80" workbookViewId="0">
      <selection activeCell="B32" sqref="B32"/>
    </sheetView>
  </sheetViews>
  <sheetFormatPr defaultRowHeight="15" x14ac:dyDescent="0.25"/>
  <cols>
    <col min="1" max="1" width="9.140625" style="157"/>
    <col min="2" max="2" width="20.5703125" customWidth="1"/>
    <col min="3" max="8" width="16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1:12" ht="15.75" thickBot="1" x14ac:dyDescent="0.3"/>
    <row r="2" spans="1:12" ht="19.5" thickBot="1" x14ac:dyDescent="0.35">
      <c r="B2" s="267" t="s">
        <v>163</v>
      </c>
      <c r="C2" s="268"/>
      <c r="D2" s="268"/>
      <c r="E2" s="268"/>
      <c r="F2" s="268"/>
      <c r="G2" s="268"/>
      <c r="H2" s="269"/>
      <c r="J2" s="1" t="s">
        <v>0</v>
      </c>
    </row>
    <row r="3" spans="1:12" ht="15.75" thickBot="1" x14ac:dyDescent="0.3"/>
    <row r="4" spans="1:12" x14ac:dyDescent="0.25">
      <c r="B4" s="25" t="s">
        <v>19</v>
      </c>
      <c r="C4" s="270">
        <v>623</v>
      </c>
      <c r="D4" s="271"/>
      <c r="E4" s="271"/>
      <c r="F4" s="272" t="s">
        <v>18</v>
      </c>
      <c r="G4" s="273"/>
      <c r="H4" s="152">
        <v>8.4</v>
      </c>
    </row>
    <row r="5" spans="1:12" ht="15.75" thickBot="1" x14ac:dyDescent="0.3">
      <c r="B5" s="24" t="s">
        <v>17</v>
      </c>
      <c r="C5" s="274" t="s">
        <v>121</v>
      </c>
      <c r="D5" s="275"/>
      <c r="E5" s="275"/>
      <c r="F5" s="276" t="s">
        <v>16</v>
      </c>
      <c r="G5" s="277"/>
      <c r="H5" s="153">
        <v>8.6</v>
      </c>
    </row>
    <row r="6" spans="1:12" ht="15.75" thickBot="1" x14ac:dyDescent="0.3">
      <c r="B6" s="23" t="s">
        <v>15</v>
      </c>
      <c r="C6" s="256" t="s">
        <v>14</v>
      </c>
      <c r="D6" s="257"/>
      <c r="E6" s="258"/>
      <c r="F6" s="259" t="s">
        <v>13</v>
      </c>
      <c r="G6" s="260"/>
      <c r="H6" s="261"/>
    </row>
    <row r="7" spans="1:12" x14ac:dyDescent="0.25">
      <c r="B7" s="12" t="s">
        <v>4</v>
      </c>
      <c r="C7" s="254">
        <v>7.3</v>
      </c>
      <c r="D7" s="255"/>
      <c r="E7" s="21">
        <v>1.1000000000000001</v>
      </c>
      <c r="F7" s="254">
        <v>8.6</v>
      </c>
      <c r="G7" s="263"/>
      <c r="H7" s="265"/>
    </row>
    <row r="8" spans="1:12" ht="15" customHeight="1" thickBot="1" x14ac:dyDescent="0.3">
      <c r="B8" s="8" t="s">
        <v>12</v>
      </c>
      <c r="C8" s="251" t="s">
        <v>10</v>
      </c>
      <c r="D8" s="262"/>
      <c r="E8" s="5" t="s">
        <v>11</v>
      </c>
      <c r="F8" s="251" t="s">
        <v>10</v>
      </c>
      <c r="G8" s="252"/>
      <c r="H8" s="266"/>
    </row>
    <row r="9" spans="1:12" x14ac:dyDescent="0.25">
      <c r="B9" s="12" t="s">
        <v>4</v>
      </c>
      <c r="C9" s="254">
        <v>8.4</v>
      </c>
      <c r="D9" s="263"/>
      <c r="E9" s="264"/>
      <c r="F9" s="254">
        <v>8.6</v>
      </c>
      <c r="G9" s="263"/>
      <c r="H9" s="265"/>
    </row>
    <row r="10" spans="1:12" ht="15.75" thickBot="1" x14ac:dyDescent="0.3">
      <c r="B10" s="8" t="s">
        <v>9</v>
      </c>
      <c r="C10" s="251" t="s">
        <v>122</v>
      </c>
      <c r="D10" s="252"/>
      <c r="E10" s="253"/>
      <c r="F10" s="251" t="s">
        <v>122</v>
      </c>
      <c r="G10" s="252"/>
      <c r="H10" s="266"/>
    </row>
    <row r="11" spans="1:12" x14ac:dyDescent="0.25">
      <c r="B11" s="12" t="s">
        <v>4</v>
      </c>
      <c r="C11" s="254">
        <v>8.4</v>
      </c>
      <c r="D11" s="263"/>
      <c r="E11" s="264"/>
      <c r="F11" s="254">
        <v>8.6</v>
      </c>
      <c r="G11" s="263"/>
      <c r="H11" s="265"/>
    </row>
    <row r="12" spans="1:12" ht="15.75" thickBot="1" x14ac:dyDescent="0.3">
      <c r="B12" s="16" t="s">
        <v>8</v>
      </c>
      <c r="C12" s="251" t="s">
        <v>7</v>
      </c>
      <c r="D12" s="252"/>
      <c r="E12" s="253"/>
      <c r="F12" s="251" t="s">
        <v>7</v>
      </c>
      <c r="G12" s="252"/>
      <c r="H12" s="266"/>
    </row>
    <row r="13" spans="1:12" x14ac:dyDescent="0.25">
      <c r="B13" s="12" t="s">
        <v>4</v>
      </c>
      <c r="C13" s="22">
        <v>5.2</v>
      </c>
      <c r="D13" s="151">
        <v>2.1</v>
      </c>
      <c r="E13" s="21">
        <v>1.1000000000000001</v>
      </c>
      <c r="F13" s="22">
        <v>5</v>
      </c>
      <c r="G13" s="21">
        <v>2.2000000000000002</v>
      </c>
      <c r="H13" s="154">
        <v>0.9</v>
      </c>
    </row>
    <row r="14" spans="1:12" x14ac:dyDescent="0.25">
      <c r="B14" s="8" t="s">
        <v>6</v>
      </c>
      <c r="C14" s="7">
        <v>131</v>
      </c>
      <c r="D14" s="148">
        <v>132</v>
      </c>
      <c r="E14" s="5">
        <v>117</v>
      </c>
      <c r="F14" s="7">
        <v>267</v>
      </c>
      <c r="G14" s="5">
        <v>92</v>
      </c>
      <c r="H14" s="4">
        <v>207</v>
      </c>
    </row>
    <row r="15" spans="1:12" s="2" customFormat="1" x14ac:dyDescent="0.25">
      <c r="A15" s="158"/>
      <c r="B15" s="69" t="s">
        <v>21</v>
      </c>
      <c r="C15" s="62" t="s">
        <v>125</v>
      </c>
      <c r="D15" s="149" t="s">
        <v>126</v>
      </c>
      <c r="E15" s="59" t="s">
        <v>129</v>
      </c>
      <c r="F15" s="62" t="s">
        <v>66</v>
      </c>
      <c r="G15" s="64" t="s">
        <v>172</v>
      </c>
      <c r="H15" s="61" t="s">
        <v>173</v>
      </c>
      <c r="J15"/>
      <c r="K15"/>
      <c r="L15" s="78"/>
    </row>
    <row r="16" spans="1:12" ht="15.75" thickBot="1" x14ac:dyDescent="0.3">
      <c r="B16" s="16" t="s">
        <v>5</v>
      </c>
      <c r="C16" s="15">
        <v>27.7</v>
      </c>
      <c r="D16" s="150">
        <v>21.4</v>
      </c>
      <c r="E16" s="14">
        <v>19.5</v>
      </c>
      <c r="F16" s="15">
        <v>32.200000000000003</v>
      </c>
      <c r="G16" s="14">
        <v>16.7</v>
      </c>
      <c r="H16" s="13">
        <v>28.2</v>
      </c>
      <c r="J16" s="102"/>
      <c r="K16" s="102"/>
    </row>
    <row r="17" spans="1:8" x14ac:dyDescent="0.25">
      <c r="B17" s="12" t="s">
        <v>4</v>
      </c>
      <c r="C17" s="11">
        <v>4.8</v>
      </c>
      <c r="D17" s="10">
        <v>2.1</v>
      </c>
      <c r="E17" s="10">
        <v>1</v>
      </c>
      <c r="F17" s="11">
        <v>5</v>
      </c>
      <c r="G17" s="10">
        <v>2.2000000000000002</v>
      </c>
      <c r="H17" s="9">
        <v>0.9</v>
      </c>
    </row>
    <row r="18" spans="1:8" s="2" customFormat="1" x14ac:dyDescent="0.25">
      <c r="A18" s="158"/>
      <c r="B18" s="76" t="s">
        <v>3</v>
      </c>
      <c r="C18" s="57">
        <v>11</v>
      </c>
      <c r="D18" s="59">
        <v>10</v>
      </c>
      <c r="E18" s="64">
        <v>7</v>
      </c>
      <c r="F18" s="57">
        <v>16</v>
      </c>
      <c r="G18" s="59">
        <v>1</v>
      </c>
      <c r="H18" s="103">
        <v>15</v>
      </c>
    </row>
    <row r="19" spans="1:8" x14ac:dyDescent="0.25">
      <c r="B19" s="6" t="s">
        <v>2</v>
      </c>
      <c r="C19" s="242" t="s">
        <v>127</v>
      </c>
      <c r="D19" s="278"/>
      <c r="E19" s="243"/>
      <c r="F19" s="244" t="s">
        <v>176</v>
      </c>
      <c r="G19" s="245"/>
      <c r="H19" s="246"/>
    </row>
    <row r="20" spans="1:8" s="2" customFormat="1" ht="15.75" thickBot="1" x14ac:dyDescent="0.3">
      <c r="A20" s="158"/>
      <c r="B20" s="3" t="s">
        <v>1</v>
      </c>
      <c r="C20" s="247" t="s">
        <v>22</v>
      </c>
      <c r="D20" s="248"/>
      <c r="E20" s="249"/>
      <c r="F20" s="247" t="s">
        <v>22</v>
      </c>
      <c r="G20" s="248"/>
      <c r="H20" s="250"/>
    </row>
    <row r="21" spans="1:8" x14ac:dyDescent="0.25">
      <c r="B21" s="159" t="s">
        <v>118</v>
      </c>
      <c r="C21" s="160"/>
      <c r="D21" s="160"/>
      <c r="E21" s="160"/>
      <c r="F21" s="160"/>
      <c r="G21" s="160"/>
      <c r="H21" s="161"/>
    </row>
    <row r="22" spans="1:8" x14ac:dyDescent="0.25">
      <c r="B22" s="162" t="s">
        <v>157</v>
      </c>
      <c r="C22" s="163" t="s">
        <v>128</v>
      </c>
      <c r="D22" s="163"/>
      <c r="E22" s="163"/>
      <c r="F22" s="163"/>
      <c r="G22" s="163"/>
      <c r="H22" s="164"/>
    </row>
    <row r="23" spans="1:8" x14ac:dyDescent="0.25">
      <c r="B23" s="162" t="s">
        <v>158</v>
      </c>
      <c r="C23" s="163" t="s">
        <v>175</v>
      </c>
      <c r="D23" s="163"/>
      <c r="E23" s="163"/>
      <c r="F23" s="163"/>
      <c r="G23" s="163"/>
      <c r="H23" s="164"/>
    </row>
    <row r="24" spans="1:8" x14ac:dyDescent="0.25">
      <c r="B24" s="162" t="s">
        <v>159</v>
      </c>
      <c r="C24" s="163" t="s">
        <v>178</v>
      </c>
      <c r="D24" s="163"/>
      <c r="E24" s="163"/>
      <c r="F24" s="163"/>
      <c r="G24" s="163"/>
      <c r="H24" s="164"/>
    </row>
    <row r="25" spans="1:8" x14ac:dyDescent="0.25">
      <c r="B25" s="162"/>
      <c r="C25" s="163" t="s">
        <v>177</v>
      </c>
      <c r="D25" s="163"/>
      <c r="E25" s="163"/>
      <c r="F25" s="163"/>
      <c r="G25" s="163"/>
      <c r="H25" s="164"/>
    </row>
    <row r="26" spans="1:8" x14ac:dyDescent="0.25">
      <c r="B26" s="165" t="s">
        <v>160</v>
      </c>
      <c r="C26" s="163" t="s">
        <v>174</v>
      </c>
      <c r="D26" s="163"/>
      <c r="E26" s="163"/>
      <c r="F26" s="163"/>
      <c r="G26" s="163"/>
      <c r="H26" s="164"/>
    </row>
    <row r="27" spans="1:8" ht="15.75" thickBot="1" x14ac:dyDescent="0.3">
      <c r="B27" s="166" t="s">
        <v>161</v>
      </c>
      <c r="C27" s="167"/>
      <c r="D27" s="167"/>
      <c r="E27" s="167"/>
      <c r="F27" s="167"/>
      <c r="G27" s="167"/>
      <c r="H27" s="168"/>
    </row>
    <row r="30" spans="1:8" ht="15.75" thickBot="1" x14ac:dyDescent="0.3"/>
    <row r="31" spans="1:8" x14ac:dyDescent="0.25">
      <c r="B31" s="169" t="s">
        <v>119</v>
      </c>
      <c r="C31" s="170"/>
      <c r="D31" s="170"/>
      <c r="E31" s="170"/>
      <c r="F31" s="170"/>
      <c r="G31" s="170"/>
      <c r="H31" s="171"/>
    </row>
    <row r="32" spans="1:8" x14ac:dyDescent="0.25">
      <c r="B32" s="172"/>
      <c r="C32" s="173"/>
      <c r="D32" s="173"/>
      <c r="E32" s="173"/>
      <c r="F32" s="173"/>
      <c r="G32" s="173"/>
      <c r="H32" s="174"/>
    </row>
    <row r="33" spans="2:8" x14ac:dyDescent="0.25">
      <c r="B33" s="172"/>
      <c r="C33" s="173"/>
      <c r="D33" s="173"/>
      <c r="E33" s="173"/>
      <c r="F33" s="173"/>
      <c r="G33" s="173"/>
      <c r="H33" s="174"/>
    </row>
    <row r="34" spans="2:8" ht="15.75" thickBot="1" x14ac:dyDescent="0.3">
      <c r="B34" s="175"/>
      <c r="C34" s="176"/>
      <c r="D34" s="176"/>
      <c r="E34" s="176"/>
      <c r="F34" s="176"/>
      <c r="G34" s="176"/>
      <c r="H34" s="177"/>
    </row>
    <row r="35" spans="2:8" x14ac:dyDescent="0.25">
      <c r="B35" s="178" t="s">
        <v>120</v>
      </c>
      <c r="C35" s="179"/>
      <c r="D35" s="179"/>
      <c r="E35" s="179"/>
      <c r="F35" s="179"/>
      <c r="G35" s="179"/>
      <c r="H35" s="180"/>
    </row>
    <row r="36" spans="2:8" x14ac:dyDescent="0.25">
      <c r="B36" s="172"/>
      <c r="C36" s="173"/>
      <c r="D36" s="173"/>
      <c r="E36" s="173"/>
      <c r="F36" s="173"/>
      <c r="G36" s="173"/>
      <c r="H36" s="174"/>
    </row>
    <row r="37" spans="2:8" x14ac:dyDescent="0.25">
      <c r="B37" s="172"/>
      <c r="C37" s="173"/>
      <c r="D37" s="173"/>
      <c r="E37" s="173"/>
      <c r="F37" s="173"/>
      <c r="G37" s="173"/>
      <c r="H37" s="174"/>
    </row>
    <row r="38" spans="2:8" ht="15.75" thickBot="1" x14ac:dyDescent="0.3">
      <c r="B38" s="175"/>
      <c r="C38" s="176"/>
      <c r="D38" s="176"/>
      <c r="E38" s="176"/>
      <c r="F38" s="176"/>
      <c r="G38" s="176"/>
      <c r="H38" s="177"/>
    </row>
  </sheetData>
  <mergeCells count="23">
    <mergeCell ref="C10:E10"/>
    <mergeCell ref="C11:E11"/>
    <mergeCell ref="C6:E6"/>
    <mergeCell ref="F6:H6"/>
    <mergeCell ref="C7:D7"/>
    <mergeCell ref="C8:D8"/>
    <mergeCell ref="C9:E9"/>
    <mergeCell ref="F7:H7"/>
    <mergeCell ref="F8:H8"/>
    <mergeCell ref="F9:H9"/>
    <mergeCell ref="F10:H10"/>
    <mergeCell ref="F11:H11"/>
    <mergeCell ref="B2:H2"/>
    <mergeCell ref="C4:E4"/>
    <mergeCell ref="F4:G4"/>
    <mergeCell ref="C5:E5"/>
    <mergeCell ref="F5:G5"/>
    <mergeCell ref="C12:E12"/>
    <mergeCell ref="C19:E19"/>
    <mergeCell ref="F19:H19"/>
    <mergeCell ref="C20:E20"/>
    <mergeCell ref="F20:H20"/>
    <mergeCell ref="F12:H12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"/>
  <sheetViews>
    <sheetView zoomScale="80" zoomScaleNormal="80" workbookViewId="0">
      <selection activeCell="AN39" sqref="AN39"/>
    </sheetView>
  </sheetViews>
  <sheetFormatPr defaultRowHeight="15" x14ac:dyDescent="0.25"/>
  <cols>
    <col min="1" max="1" width="9.140625" style="157"/>
    <col min="2" max="2" width="20.5703125" customWidth="1"/>
    <col min="3" max="10" width="14.7109375" customWidth="1"/>
    <col min="11" max="12" width="20.7109375" customWidth="1"/>
    <col min="14" max="15" width="11.28515625" bestFit="1" customWidth="1"/>
    <col min="16" max="16" width="11" bestFit="1" customWidth="1"/>
    <col min="20" max="22" width="9.140625" customWidth="1"/>
  </cols>
  <sheetData>
    <row r="1" spans="1:27" ht="15.75" thickBot="1" x14ac:dyDescent="0.3"/>
    <row r="2" spans="1:27" ht="19.5" thickBot="1" x14ac:dyDescent="0.35">
      <c r="B2" s="267" t="s">
        <v>163</v>
      </c>
      <c r="C2" s="268"/>
      <c r="D2" s="268"/>
      <c r="E2" s="268"/>
      <c r="F2" s="268"/>
      <c r="G2" s="268"/>
      <c r="H2" s="268"/>
      <c r="I2" s="268"/>
      <c r="J2" s="268"/>
      <c r="K2" s="268"/>
      <c r="L2" s="269"/>
      <c r="N2" s="1" t="s">
        <v>253</v>
      </c>
      <c r="AA2" s="1" t="s">
        <v>254</v>
      </c>
    </row>
    <row r="3" spans="1:27" ht="15.75" thickBot="1" x14ac:dyDescent="0.3"/>
    <row r="4" spans="1:27" x14ac:dyDescent="0.25">
      <c r="B4" s="25" t="s">
        <v>19</v>
      </c>
      <c r="C4" s="270">
        <v>650</v>
      </c>
      <c r="D4" s="271"/>
      <c r="E4" s="271"/>
      <c r="F4" s="272" t="s">
        <v>18</v>
      </c>
      <c r="G4" s="280"/>
      <c r="H4" s="280"/>
      <c r="I4" s="280"/>
      <c r="J4" s="273"/>
      <c r="K4" s="282">
        <v>66.400000000000006</v>
      </c>
      <c r="L4" s="283"/>
    </row>
    <row r="5" spans="1:27" ht="15.75" thickBot="1" x14ac:dyDescent="0.3">
      <c r="B5" s="24" t="s">
        <v>17</v>
      </c>
      <c r="C5" s="274" t="s">
        <v>121</v>
      </c>
      <c r="D5" s="275"/>
      <c r="E5" s="275"/>
      <c r="F5" s="276" t="s">
        <v>16</v>
      </c>
      <c r="G5" s="281"/>
      <c r="H5" s="281"/>
      <c r="I5" s="281"/>
      <c r="J5" s="277"/>
      <c r="K5" s="284">
        <v>66.5</v>
      </c>
      <c r="L5" s="285"/>
    </row>
    <row r="6" spans="1:27" ht="15.75" thickBot="1" x14ac:dyDescent="0.3">
      <c r="B6" s="23" t="s">
        <v>15</v>
      </c>
      <c r="C6" s="256" t="s">
        <v>14</v>
      </c>
      <c r="D6" s="257"/>
      <c r="E6" s="258"/>
      <c r="F6" s="259" t="s">
        <v>238</v>
      </c>
      <c r="G6" s="260"/>
      <c r="H6" s="260"/>
      <c r="I6" s="260"/>
      <c r="J6" s="260"/>
      <c r="K6" s="260" t="s">
        <v>239</v>
      </c>
      <c r="L6" s="261"/>
    </row>
    <row r="7" spans="1:27" x14ac:dyDescent="0.25">
      <c r="B7" s="12" t="s">
        <v>4</v>
      </c>
      <c r="C7" s="254">
        <v>66.400000000000006</v>
      </c>
      <c r="D7" s="263"/>
      <c r="E7" s="264"/>
      <c r="F7" s="254">
        <v>54.2</v>
      </c>
      <c r="G7" s="263"/>
      <c r="H7" s="263"/>
      <c r="I7" s="263"/>
      <c r="J7" s="264"/>
      <c r="K7" s="212">
        <v>11.4</v>
      </c>
      <c r="L7" s="20">
        <v>0.9</v>
      </c>
    </row>
    <row r="8" spans="1:27" ht="15" customHeight="1" thickBot="1" x14ac:dyDescent="0.3">
      <c r="B8" s="8" t="s">
        <v>12</v>
      </c>
      <c r="C8" s="251" t="s">
        <v>10</v>
      </c>
      <c r="D8" s="252"/>
      <c r="E8" s="253"/>
      <c r="F8" s="251" t="s">
        <v>10</v>
      </c>
      <c r="G8" s="252"/>
      <c r="H8" s="252"/>
      <c r="I8" s="252"/>
      <c r="J8" s="253"/>
      <c r="K8" s="224" t="s">
        <v>10</v>
      </c>
      <c r="L8" s="4" t="s">
        <v>11</v>
      </c>
    </row>
    <row r="9" spans="1:27" x14ac:dyDescent="0.25">
      <c r="B9" s="12" t="s">
        <v>4</v>
      </c>
      <c r="C9" s="254">
        <v>53.8</v>
      </c>
      <c r="D9" s="255"/>
      <c r="E9" s="21">
        <v>12.6</v>
      </c>
      <c r="F9" s="254">
        <v>54.2</v>
      </c>
      <c r="G9" s="263"/>
      <c r="H9" s="263"/>
      <c r="I9" s="263"/>
      <c r="J9" s="264"/>
      <c r="K9" s="254">
        <v>12.3</v>
      </c>
      <c r="L9" s="265"/>
    </row>
    <row r="10" spans="1:27" ht="15.75" thickBot="1" x14ac:dyDescent="0.3">
      <c r="B10" s="8" t="s">
        <v>9</v>
      </c>
      <c r="C10" s="251" t="s">
        <v>122</v>
      </c>
      <c r="D10" s="262"/>
      <c r="E10" s="5" t="s">
        <v>130</v>
      </c>
      <c r="F10" s="251" t="s">
        <v>122</v>
      </c>
      <c r="G10" s="252"/>
      <c r="H10" s="252"/>
      <c r="I10" s="252"/>
      <c r="J10" s="253"/>
      <c r="K10" s="251" t="s">
        <v>130</v>
      </c>
      <c r="L10" s="266"/>
      <c r="N10" s="223"/>
    </row>
    <row r="11" spans="1:27" x14ac:dyDescent="0.25">
      <c r="B11" s="12" t="s">
        <v>4</v>
      </c>
      <c r="C11" s="254">
        <v>66.400000000000006</v>
      </c>
      <c r="D11" s="263"/>
      <c r="E11" s="264"/>
      <c r="F11" s="254">
        <v>54.2</v>
      </c>
      <c r="G11" s="263"/>
      <c r="H11" s="263"/>
      <c r="I11" s="263"/>
      <c r="J11" s="264"/>
      <c r="K11" s="254">
        <v>12.3</v>
      </c>
      <c r="L11" s="265"/>
    </row>
    <row r="12" spans="1:27" ht="15.75" thickBot="1" x14ac:dyDescent="0.3">
      <c r="B12" s="16" t="s">
        <v>8</v>
      </c>
      <c r="C12" s="251" t="s">
        <v>7</v>
      </c>
      <c r="D12" s="252"/>
      <c r="E12" s="253"/>
      <c r="F12" s="251" t="s">
        <v>7</v>
      </c>
      <c r="G12" s="252"/>
      <c r="H12" s="252"/>
      <c r="I12" s="252"/>
      <c r="J12" s="253"/>
      <c r="K12" s="251" t="s">
        <v>7</v>
      </c>
      <c r="L12" s="266"/>
    </row>
    <row r="13" spans="1:27" x14ac:dyDescent="0.25">
      <c r="B13" s="12" t="s">
        <v>4</v>
      </c>
      <c r="C13" s="22">
        <v>20.8</v>
      </c>
      <c r="D13" s="151">
        <v>13.2</v>
      </c>
      <c r="E13" s="21">
        <v>11.9</v>
      </c>
      <c r="F13" s="22">
        <v>20.8</v>
      </c>
      <c r="G13" s="210">
        <v>10.8</v>
      </c>
      <c r="H13" s="210">
        <v>9.9</v>
      </c>
      <c r="I13" s="210">
        <v>6.5</v>
      </c>
      <c r="J13" s="40">
        <v>6.2</v>
      </c>
      <c r="K13" s="22">
        <v>8.3000000000000007</v>
      </c>
      <c r="L13" s="154">
        <v>3.2</v>
      </c>
    </row>
    <row r="14" spans="1:27" x14ac:dyDescent="0.25">
      <c r="B14" s="8" t="s">
        <v>6</v>
      </c>
      <c r="C14" s="7">
        <v>132</v>
      </c>
      <c r="D14" s="148">
        <v>92</v>
      </c>
      <c r="E14" s="5">
        <v>147</v>
      </c>
      <c r="F14" s="7">
        <v>207</v>
      </c>
      <c r="G14" s="209">
        <v>132</v>
      </c>
      <c r="H14" s="209">
        <v>92</v>
      </c>
      <c r="I14" s="209">
        <v>117</v>
      </c>
      <c r="J14" s="227">
        <v>247</v>
      </c>
      <c r="K14" s="213">
        <v>267</v>
      </c>
      <c r="L14" s="4">
        <v>147</v>
      </c>
    </row>
    <row r="15" spans="1:27" s="2" customFormat="1" x14ac:dyDescent="0.25">
      <c r="A15" s="158"/>
      <c r="B15" s="69" t="s">
        <v>21</v>
      </c>
      <c r="C15" s="62" t="s">
        <v>131</v>
      </c>
      <c r="D15" s="149" t="s">
        <v>123</v>
      </c>
      <c r="E15" s="59" t="s">
        <v>131</v>
      </c>
      <c r="F15" s="62" t="s">
        <v>131</v>
      </c>
      <c r="G15" s="215" t="s">
        <v>232</v>
      </c>
      <c r="H15" s="215" t="s">
        <v>228</v>
      </c>
      <c r="I15" s="215" t="s">
        <v>231</v>
      </c>
      <c r="J15" s="228" t="s">
        <v>231</v>
      </c>
      <c r="K15" s="225" t="s">
        <v>66</v>
      </c>
      <c r="L15" s="61" t="s">
        <v>246</v>
      </c>
      <c r="N15"/>
      <c r="O15"/>
      <c r="P15" s="78"/>
    </row>
    <row r="16" spans="1:27" ht="15.75" thickBot="1" x14ac:dyDescent="0.3">
      <c r="B16" s="16" t="s">
        <v>5</v>
      </c>
      <c r="C16" s="15">
        <v>22.4</v>
      </c>
      <c r="D16" s="150" t="s">
        <v>132</v>
      </c>
      <c r="E16" s="14">
        <v>25.6</v>
      </c>
      <c r="F16" s="15" t="s">
        <v>234</v>
      </c>
      <c r="G16" s="211" t="s">
        <v>233</v>
      </c>
      <c r="H16" s="211" t="s">
        <v>229</v>
      </c>
      <c r="I16" s="211" t="s">
        <v>230</v>
      </c>
      <c r="J16" s="229">
        <v>22.1</v>
      </c>
      <c r="K16" s="208">
        <v>32.200000000000003</v>
      </c>
      <c r="L16" s="13">
        <v>25.6</v>
      </c>
      <c r="N16" s="102"/>
      <c r="O16" s="102"/>
    </row>
    <row r="17" spans="1:17" x14ac:dyDescent="0.25">
      <c r="B17" s="12" t="s">
        <v>4</v>
      </c>
      <c r="C17" s="11">
        <v>20.8</v>
      </c>
      <c r="D17" s="10">
        <v>17.8</v>
      </c>
      <c r="E17" s="10">
        <v>20</v>
      </c>
      <c r="F17" s="11">
        <v>20.9</v>
      </c>
      <c r="G17" s="205">
        <v>9.9</v>
      </c>
      <c r="H17" s="205">
        <v>8.4</v>
      </c>
      <c r="I17" s="205">
        <v>6</v>
      </c>
      <c r="J17" s="230">
        <v>3.7</v>
      </c>
      <c r="K17" s="112">
        <v>5.5</v>
      </c>
      <c r="L17" s="9">
        <v>5.4</v>
      </c>
    </row>
    <row r="18" spans="1:17" s="2" customFormat="1" x14ac:dyDescent="0.25">
      <c r="A18" s="158"/>
      <c r="B18" s="76" t="s">
        <v>3</v>
      </c>
      <c r="C18" s="189" t="s">
        <v>182</v>
      </c>
      <c r="D18" s="190" t="s">
        <v>183</v>
      </c>
      <c r="E18" s="191" t="s">
        <v>184</v>
      </c>
      <c r="F18" s="57">
        <v>13</v>
      </c>
      <c r="G18" s="214">
        <v>1</v>
      </c>
      <c r="H18" s="214">
        <v>7</v>
      </c>
      <c r="I18" s="214">
        <v>11</v>
      </c>
      <c r="J18" s="60">
        <v>8</v>
      </c>
      <c r="K18" s="226">
        <v>15</v>
      </c>
      <c r="L18" s="192" t="s">
        <v>247</v>
      </c>
      <c r="P18"/>
      <c r="Q18"/>
    </row>
    <row r="19" spans="1:17" x14ac:dyDescent="0.25">
      <c r="B19" s="6" t="s">
        <v>2</v>
      </c>
      <c r="C19" s="242" t="s">
        <v>22</v>
      </c>
      <c r="D19" s="278"/>
      <c r="E19" s="243"/>
      <c r="F19" s="242" t="s">
        <v>235</v>
      </c>
      <c r="G19" s="278"/>
      <c r="H19" s="278"/>
      <c r="I19" s="278"/>
      <c r="J19" s="279"/>
      <c r="K19" s="242" t="s">
        <v>248</v>
      </c>
      <c r="L19" s="246"/>
    </row>
    <row r="20" spans="1:17" s="2" customFormat="1" ht="15.75" thickBot="1" x14ac:dyDescent="0.3">
      <c r="A20" s="158"/>
      <c r="B20" s="3" t="s">
        <v>1</v>
      </c>
      <c r="C20" s="247" t="s">
        <v>236</v>
      </c>
      <c r="D20" s="248"/>
      <c r="E20" s="249"/>
      <c r="F20" s="251" t="s">
        <v>237</v>
      </c>
      <c r="G20" s="252"/>
      <c r="H20" s="252"/>
      <c r="I20" s="252"/>
      <c r="J20" s="253"/>
      <c r="K20" s="247" t="s">
        <v>22</v>
      </c>
      <c r="L20" s="250"/>
      <c r="P20"/>
      <c r="Q20"/>
    </row>
    <row r="21" spans="1:17" x14ac:dyDescent="0.25">
      <c r="B21" s="159" t="s">
        <v>118</v>
      </c>
      <c r="C21" s="160"/>
      <c r="D21" s="160"/>
      <c r="E21" s="160"/>
      <c r="F21" s="160"/>
      <c r="G21" s="160"/>
      <c r="H21" s="160"/>
      <c r="I21" s="160"/>
      <c r="J21" s="160"/>
      <c r="K21" s="160"/>
      <c r="L21" s="161"/>
    </row>
    <row r="22" spans="1:17" x14ac:dyDescent="0.25">
      <c r="B22" s="162" t="s">
        <v>157</v>
      </c>
      <c r="C22" s="163" t="s">
        <v>134</v>
      </c>
      <c r="D22" s="163"/>
      <c r="E22" s="163"/>
      <c r="F22" s="163"/>
      <c r="G22" s="163"/>
      <c r="H22" s="163"/>
      <c r="I22" s="163"/>
      <c r="J22" s="163"/>
      <c r="K22" s="163"/>
      <c r="L22" s="164"/>
    </row>
    <row r="23" spans="1:17" x14ac:dyDescent="0.25">
      <c r="B23" s="162" t="s">
        <v>242</v>
      </c>
      <c r="C23" s="163" t="s">
        <v>244</v>
      </c>
      <c r="D23" s="163"/>
      <c r="E23" s="163"/>
      <c r="F23" s="163"/>
      <c r="G23" s="163"/>
      <c r="H23" s="163"/>
      <c r="I23" s="163"/>
      <c r="J23" s="163"/>
      <c r="K23" s="163"/>
      <c r="L23" s="164"/>
    </row>
    <row r="24" spans="1:17" x14ac:dyDescent="0.25">
      <c r="B24" s="162" t="s">
        <v>243</v>
      </c>
      <c r="C24" s="163" t="s">
        <v>249</v>
      </c>
      <c r="D24" s="163"/>
      <c r="E24" s="163"/>
      <c r="F24" s="163"/>
      <c r="G24" s="163"/>
      <c r="H24" s="163"/>
      <c r="I24" s="163"/>
      <c r="J24" s="163"/>
      <c r="K24" s="163"/>
      <c r="L24" s="164"/>
    </row>
    <row r="25" spans="1:17" x14ac:dyDescent="0.25">
      <c r="B25" s="162" t="s">
        <v>240</v>
      </c>
      <c r="C25" s="163" t="s">
        <v>245</v>
      </c>
      <c r="D25" s="163"/>
      <c r="E25" s="163"/>
      <c r="F25" s="163"/>
      <c r="G25" s="163"/>
      <c r="H25" s="163"/>
      <c r="I25" s="163"/>
      <c r="J25" s="163"/>
      <c r="K25" s="163"/>
      <c r="L25" s="164"/>
    </row>
    <row r="26" spans="1:17" x14ac:dyDescent="0.25">
      <c r="B26" s="162"/>
      <c r="C26" s="163" t="s">
        <v>250</v>
      </c>
      <c r="D26" s="163"/>
      <c r="E26" s="163"/>
      <c r="F26" s="163"/>
      <c r="G26" s="163"/>
      <c r="H26" s="163"/>
      <c r="I26" s="163"/>
      <c r="J26" s="163"/>
      <c r="K26" s="163"/>
      <c r="L26" s="164"/>
    </row>
    <row r="27" spans="1:17" x14ac:dyDescent="0.25">
      <c r="B27" s="162" t="s">
        <v>241</v>
      </c>
      <c r="C27" s="163" t="s">
        <v>252</v>
      </c>
      <c r="D27" s="163"/>
      <c r="E27" s="163"/>
      <c r="F27" s="163"/>
      <c r="G27" s="163"/>
      <c r="H27" s="163"/>
      <c r="I27" s="163"/>
      <c r="J27" s="163"/>
      <c r="K27" s="163"/>
      <c r="L27" s="164"/>
    </row>
    <row r="28" spans="1:17" x14ac:dyDescent="0.25">
      <c r="B28" s="162"/>
      <c r="C28" s="163" t="s">
        <v>251</v>
      </c>
      <c r="D28" s="163"/>
      <c r="E28" s="163"/>
      <c r="F28" s="163"/>
      <c r="G28" s="163"/>
      <c r="H28" s="163"/>
      <c r="I28" s="163"/>
      <c r="J28" s="163"/>
      <c r="K28" s="163"/>
      <c r="L28" s="164"/>
    </row>
    <row r="29" spans="1:17" x14ac:dyDescent="0.25">
      <c r="B29" s="165" t="s">
        <v>160</v>
      </c>
      <c r="C29" s="163"/>
      <c r="D29" s="163"/>
      <c r="E29" s="163"/>
      <c r="F29" s="163"/>
      <c r="G29" s="163"/>
      <c r="H29" s="163"/>
      <c r="I29" s="163"/>
      <c r="J29" s="163"/>
      <c r="K29" s="163"/>
      <c r="L29" s="164"/>
    </row>
    <row r="30" spans="1:17" ht="15.75" thickBot="1" x14ac:dyDescent="0.3">
      <c r="B30" s="166" t="s">
        <v>161</v>
      </c>
      <c r="C30" s="167"/>
      <c r="D30" s="167"/>
      <c r="E30" s="167"/>
      <c r="F30" s="167"/>
      <c r="G30" s="167"/>
      <c r="H30" s="167"/>
      <c r="I30" s="167"/>
      <c r="J30" s="167"/>
      <c r="K30" s="167"/>
      <c r="L30" s="168"/>
    </row>
    <row r="31" spans="1:17" x14ac:dyDescent="0.25">
      <c r="B31" t="s">
        <v>133</v>
      </c>
    </row>
    <row r="33" spans="2:12" ht="15.75" thickBot="1" x14ac:dyDescent="0.3"/>
    <row r="34" spans="2:12" x14ac:dyDescent="0.25">
      <c r="B34" s="169" t="s">
        <v>119</v>
      </c>
      <c r="C34" s="170"/>
      <c r="D34" s="170"/>
      <c r="E34" s="170"/>
      <c r="F34" s="170"/>
      <c r="G34" s="170"/>
      <c r="H34" s="170"/>
      <c r="I34" s="170"/>
      <c r="J34" s="170"/>
      <c r="K34" s="170"/>
      <c r="L34" s="171"/>
    </row>
    <row r="35" spans="2:12" x14ac:dyDescent="0.25">
      <c r="B35" s="172"/>
      <c r="C35" s="173"/>
      <c r="D35" s="173"/>
      <c r="E35" s="173"/>
      <c r="F35" s="173"/>
      <c r="G35" s="173"/>
      <c r="H35" s="173"/>
      <c r="I35" s="173"/>
      <c r="J35" s="173"/>
      <c r="K35" s="173"/>
      <c r="L35" s="174"/>
    </row>
    <row r="36" spans="2:12" x14ac:dyDescent="0.25">
      <c r="B36" s="216"/>
      <c r="C36" s="173"/>
      <c r="D36" s="173"/>
      <c r="E36" s="173"/>
      <c r="F36" s="173"/>
      <c r="G36" s="173"/>
      <c r="H36" s="173"/>
      <c r="I36" s="173"/>
      <c r="J36" s="173"/>
      <c r="K36" s="173"/>
      <c r="L36" s="174"/>
    </row>
    <row r="37" spans="2:12" ht="15.75" thickBot="1" x14ac:dyDescent="0.3">
      <c r="B37" s="175"/>
      <c r="C37" s="176"/>
      <c r="D37" s="176"/>
      <c r="E37" s="176"/>
      <c r="F37" s="176"/>
      <c r="G37" s="176"/>
      <c r="H37" s="176"/>
      <c r="I37" s="176"/>
      <c r="J37" s="176"/>
      <c r="K37" s="176"/>
      <c r="L37" s="177"/>
    </row>
    <row r="38" spans="2:12" x14ac:dyDescent="0.25">
      <c r="B38" s="178" t="s">
        <v>120</v>
      </c>
      <c r="C38" s="179"/>
      <c r="D38" s="179"/>
      <c r="E38" s="179"/>
      <c r="F38" s="179"/>
      <c r="G38" s="179"/>
      <c r="H38" s="179"/>
      <c r="I38" s="179"/>
      <c r="J38" s="179"/>
      <c r="K38" s="179"/>
      <c r="L38" s="180"/>
    </row>
    <row r="39" spans="2:12" x14ac:dyDescent="0.25">
      <c r="B39" s="172"/>
      <c r="C39" s="217"/>
      <c r="D39" s="173"/>
      <c r="E39" s="173"/>
      <c r="F39" s="173"/>
      <c r="G39" s="173"/>
      <c r="H39" s="173"/>
      <c r="I39" s="173"/>
      <c r="J39" s="173"/>
      <c r="K39" s="173"/>
      <c r="L39" s="174"/>
    </row>
    <row r="40" spans="2:12" x14ac:dyDescent="0.25">
      <c r="B40" s="172"/>
      <c r="C40" s="173"/>
      <c r="D40" s="173"/>
      <c r="E40" s="173"/>
      <c r="F40" s="173"/>
      <c r="G40" s="173"/>
      <c r="H40" s="173"/>
      <c r="I40" s="173"/>
      <c r="J40" s="173"/>
      <c r="K40" s="173"/>
      <c r="L40" s="174"/>
    </row>
    <row r="41" spans="2:12" ht="15.75" thickBot="1" x14ac:dyDescent="0.3">
      <c r="B41" s="175"/>
      <c r="C41" s="176"/>
      <c r="D41" s="176"/>
      <c r="E41" s="176"/>
      <c r="F41" s="176"/>
      <c r="G41" s="176"/>
      <c r="H41" s="176"/>
      <c r="I41" s="176"/>
      <c r="J41" s="176"/>
      <c r="K41" s="176"/>
      <c r="L41" s="177"/>
    </row>
  </sheetData>
  <mergeCells count="32">
    <mergeCell ref="F6:J6"/>
    <mergeCell ref="K6:L6"/>
    <mergeCell ref="K10:L10"/>
    <mergeCell ref="K9:L9"/>
    <mergeCell ref="F9:J9"/>
    <mergeCell ref="F10:J10"/>
    <mergeCell ref="F7:J7"/>
    <mergeCell ref="F8:J8"/>
    <mergeCell ref="F11:J11"/>
    <mergeCell ref="C6:E6"/>
    <mergeCell ref="C9:D9"/>
    <mergeCell ref="C10:D10"/>
    <mergeCell ref="C7:E7"/>
    <mergeCell ref="C8:E8"/>
    <mergeCell ref="B2:L2"/>
    <mergeCell ref="C4:E4"/>
    <mergeCell ref="F4:J4"/>
    <mergeCell ref="C5:E5"/>
    <mergeCell ref="F5:J5"/>
    <mergeCell ref="K4:L4"/>
    <mergeCell ref="K5:L5"/>
    <mergeCell ref="K11:L11"/>
    <mergeCell ref="K12:L12"/>
    <mergeCell ref="C12:E12"/>
    <mergeCell ref="C19:E19"/>
    <mergeCell ref="C20:E20"/>
    <mergeCell ref="F12:J12"/>
    <mergeCell ref="F19:J19"/>
    <mergeCell ref="F20:J20"/>
    <mergeCell ref="K19:L19"/>
    <mergeCell ref="K20:L20"/>
    <mergeCell ref="C11:E11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2"/>
  <sheetViews>
    <sheetView zoomScale="80" zoomScaleNormal="80" workbookViewId="0">
      <selection activeCell="B36" sqref="B36"/>
    </sheetView>
  </sheetViews>
  <sheetFormatPr defaultRowHeight="15" x14ac:dyDescent="0.25"/>
  <cols>
    <col min="1" max="1" width="9.140625" style="157"/>
    <col min="2" max="2" width="20.5703125" customWidth="1"/>
    <col min="3" max="7" width="12.7109375" customWidth="1"/>
    <col min="8" max="10" width="16.7109375" customWidth="1"/>
    <col min="12" max="13" width="11.28515625" bestFit="1" customWidth="1"/>
    <col min="14" max="14" width="11" bestFit="1" customWidth="1"/>
    <col min="18" max="20" width="9.140625" customWidth="1"/>
  </cols>
  <sheetData>
    <row r="1" spans="1:29" ht="15.75" thickBot="1" x14ac:dyDescent="0.3"/>
    <row r="2" spans="1:29" ht="19.5" thickBot="1" x14ac:dyDescent="0.35">
      <c r="B2" s="267" t="s">
        <v>163</v>
      </c>
      <c r="C2" s="268"/>
      <c r="D2" s="268"/>
      <c r="E2" s="268"/>
      <c r="F2" s="268"/>
      <c r="G2" s="268"/>
      <c r="H2" s="268"/>
      <c r="I2" s="268"/>
      <c r="J2" s="269"/>
      <c r="L2" s="1" t="s">
        <v>0</v>
      </c>
      <c r="AC2" s="1" t="s">
        <v>202</v>
      </c>
    </row>
    <row r="3" spans="1:29" ht="15.75" thickBot="1" x14ac:dyDescent="0.3"/>
    <row r="4" spans="1:29" x14ac:dyDescent="0.25">
      <c r="B4" s="25" t="s">
        <v>19</v>
      </c>
      <c r="C4" s="270">
        <v>687</v>
      </c>
      <c r="D4" s="271"/>
      <c r="E4" s="270">
        <v>692</v>
      </c>
      <c r="F4" s="271"/>
      <c r="G4" s="271"/>
      <c r="H4" s="272" t="s">
        <v>18</v>
      </c>
      <c r="I4" s="273"/>
      <c r="J4" s="152">
        <v>41.4</v>
      </c>
    </row>
    <row r="5" spans="1:29" ht="15.75" thickBot="1" x14ac:dyDescent="0.3">
      <c r="B5" s="24" t="s">
        <v>17</v>
      </c>
      <c r="C5" s="274" t="s">
        <v>121</v>
      </c>
      <c r="D5" s="275"/>
      <c r="E5" s="274" t="s">
        <v>121</v>
      </c>
      <c r="F5" s="275"/>
      <c r="G5" s="275"/>
      <c r="H5" s="276" t="s">
        <v>16</v>
      </c>
      <c r="I5" s="277"/>
      <c r="J5" s="153">
        <v>41.2</v>
      </c>
    </row>
    <row r="6" spans="1:29" ht="15.75" thickBot="1" x14ac:dyDescent="0.3">
      <c r="B6" s="23" t="s">
        <v>15</v>
      </c>
      <c r="C6" s="256" t="s">
        <v>14</v>
      </c>
      <c r="D6" s="258"/>
      <c r="E6" s="256" t="s">
        <v>14</v>
      </c>
      <c r="F6" s="257"/>
      <c r="G6" s="258"/>
      <c r="H6" s="259" t="s">
        <v>13</v>
      </c>
      <c r="I6" s="260"/>
      <c r="J6" s="261"/>
    </row>
    <row r="7" spans="1:29" x14ac:dyDescent="0.25">
      <c r="B7" s="12" t="s">
        <v>4</v>
      </c>
      <c r="C7" s="254">
        <v>11.5</v>
      </c>
      <c r="D7" s="264"/>
      <c r="E7" s="254">
        <v>29.9</v>
      </c>
      <c r="F7" s="263"/>
      <c r="G7" s="264"/>
      <c r="H7" s="254">
        <v>39.799999999999997</v>
      </c>
      <c r="I7" s="255"/>
      <c r="J7" s="20">
        <v>1.4</v>
      </c>
    </row>
    <row r="8" spans="1:29" ht="15" customHeight="1" thickBot="1" x14ac:dyDescent="0.3">
      <c r="B8" s="8" t="s">
        <v>12</v>
      </c>
      <c r="C8" s="251" t="s">
        <v>10</v>
      </c>
      <c r="D8" s="253"/>
      <c r="E8" s="251" t="s">
        <v>10</v>
      </c>
      <c r="F8" s="252"/>
      <c r="G8" s="253"/>
      <c r="H8" s="251" t="s">
        <v>11</v>
      </c>
      <c r="I8" s="262"/>
      <c r="J8" s="4" t="s">
        <v>10</v>
      </c>
    </row>
    <row r="9" spans="1:29" x14ac:dyDescent="0.25">
      <c r="B9" s="12" t="s">
        <v>4</v>
      </c>
      <c r="C9" s="254">
        <v>11.5</v>
      </c>
      <c r="D9" s="264"/>
      <c r="E9" s="254">
        <v>29.9</v>
      </c>
      <c r="F9" s="263"/>
      <c r="G9" s="264"/>
      <c r="H9" s="254">
        <v>41.2</v>
      </c>
      <c r="I9" s="263"/>
      <c r="J9" s="265"/>
    </row>
    <row r="10" spans="1:29" ht="15.75" thickBot="1" x14ac:dyDescent="0.3">
      <c r="B10" s="8" t="s">
        <v>9</v>
      </c>
      <c r="C10" s="251" t="s">
        <v>130</v>
      </c>
      <c r="D10" s="253"/>
      <c r="E10" s="251" t="s">
        <v>130</v>
      </c>
      <c r="F10" s="252"/>
      <c r="G10" s="253"/>
      <c r="H10" s="251" t="s">
        <v>130</v>
      </c>
      <c r="I10" s="252"/>
      <c r="J10" s="266"/>
    </row>
    <row r="11" spans="1:29" x14ac:dyDescent="0.25">
      <c r="B11" s="12" t="s">
        <v>4</v>
      </c>
      <c r="C11" s="254">
        <v>11.5</v>
      </c>
      <c r="D11" s="264"/>
      <c r="E11" s="254">
        <v>29.9</v>
      </c>
      <c r="F11" s="263"/>
      <c r="G11" s="264"/>
      <c r="H11" s="254">
        <v>41.2</v>
      </c>
      <c r="I11" s="263"/>
      <c r="J11" s="265"/>
    </row>
    <row r="12" spans="1:29" ht="15.75" thickBot="1" x14ac:dyDescent="0.3">
      <c r="B12" s="16" t="s">
        <v>8</v>
      </c>
      <c r="C12" s="251" t="s">
        <v>7</v>
      </c>
      <c r="D12" s="253"/>
      <c r="E12" s="251" t="s">
        <v>7</v>
      </c>
      <c r="F12" s="252"/>
      <c r="G12" s="253"/>
      <c r="H12" s="251" t="s">
        <v>7</v>
      </c>
      <c r="I12" s="252"/>
      <c r="J12" s="266"/>
    </row>
    <row r="13" spans="1:29" x14ac:dyDescent="0.25">
      <c r="B13" s="12" t="s">
        <v>4</v>
      </c>
      <c r="C13" s="22">
        <v>8.3000000000000007</v>
      </c>
      <c r="D13" s="21">
        <v>2.5</v>
      </c>
      <c r="E13" s="22">
        <v>13.2</v>
      </c>
      <c r="F13" s="183">
        <v>9.6</v>
      </c>
      <c r="G13" s="21">
        <v>2.9</v>
      </c>
      <c r="H13" s="22">
        <v>20.3</v>
      </c>
      <c r="I13" s="21">
        <v>13.4</v>
      </c>
      <c r="J13" s="154">
        <v>5.0999999999999996</v>
      </c>
    </row>
    <row r="14" spans="1:29" x14ac:dyDescent="0.25">
      <c r="B14" s="8" t="s">
        <v>6</v>
      </c>
      <c r="C14" s="7">
        <v>85</v>
      </c>
      <c r="D14" s="5">
        <v>250</v>
      </c>
      <c r="E14" s="7">
        <v>267</v>
      </c>
      <c r="F14" s="182">
        <v>117</v>
      </c>
      <c r="G14" s="5">
        <v>247</v>
      </c>
      <c r="H14" s="7">
        <v>207</v>
      </c>
      <c r="I14" s="5">
        <v>278</v>
      </c>
      <c r="J14" s="4">
        <v>267</v>
      </c>
    </row>
    <row r="15" spans="1:29" s="2" customFormat="1" x14ac:dyDescent="0.25">
      <c r="A15" s="158"/>
      <c r="B15" s="69" t="s">
        <v>21</v>
      </c>
      <c r="C15" s="62" t="s">
        <v>135</v>
      </c>
      <c r="D15" s="59" t="s">
        <v>136</v>
      </c>
      <c r="E15" s="62" t="s">
        <v>138</v>
      </c>
      <c r="F15" s="185" t="s">
        <v>131</v>
      </c>
      <c r="G15" s="59" t="s">
        <v>138</v>
      </c>
      <c r="H15" s="62" t="s">
        <v>192</v>
      </c>
      <c r="I15" s="64" t="s">
        <v>193</v>
      </c>
      <c r="J15" s="61" t="s">
        <v>194</v>
      </c>
      <c r="L15"/>
      <c r="M15"/>
      <c r="N15" s="78"/>
    </row>
    <row r="16" spans="1:29" ht="15.75" thickBot="1" x14ac:dyDescent="0.3">
      <c r="B16" s="16" t="s">
        <v>5</v>
      </c>
      <c r="C16" s="181">
        <v>20</v>
      </c>
      <c r="D16" s="14">
        <v>24.5</v>
      </c>
      <c r="E16" s="15">
        <v>28.3</v>
      </c>
      <c r="F16" s="184">
        <v>18.5</v>
      </c>
      <c r="G16" s="14">
        <v>26.4</v>
      </c>
      <c r="H16" s="15">
        <v>28.3</v>
      </c>
      <c r="I16" s="14">
        <v>31.7</v>
      </c>
      <c r="J16" s="13" t="s">
        <v>195</v>
      </c>
      <c r="L16" s="102"/>
      <c r="M16" s="102"/>
    </row>
    <row r="17" spans="1:10" x14ac:dyDescent="0.25">
      <c r="B17" s="12" t="s">
        <v>4</v>
      </c>
      <c r="C17" s="11">
        <v>8</v>
      </c>
      <c r="D17" s="10">
        <v>2.5</v>
      </c>
      <c r="E17" s="11">
        <v>13.2</v>
      </c>
      <c r="F17" s="10">
        <v>9.4</v>
      </c>
      <c r="G17" s="10">
        <v>3</v>
      </c>
      <c r="H17" s="11">
        <v>20</v>
      </c>
      <c r="I17" s="10">
        <v>15.2</v>
      </c>
      <c r="J17" s="9">
        <v>3.7</v>
      </c>
    </row>
    <row r="18" spans="1:10" s="2" customFormat="1" x14ac:dyDescent="0.25">
      <c r="A18" s="158"/>
      <c r="B18" s="76" t="s">
        <v>3</v>
      </c>
      <c r="C18" s="57">
        <v>5</v>
      </c>
      <c r="D18" s="64">
        <v>13</v>
      </c>
      <c r="E18" s="57">
        <v>14</v>
      </c>
      <c r="F18" s="59">
        <v>7</v>
      </c>
      <c r="G18" s="64">
        <v>10</v>
      </c>
      <c r="H18" s="57">
        <v>13</v>
      </c>
      <c r="I18" s="59">
        <v>10</v>
      </c>
      <c r="J18" s="192" t="s">
        <v>196</v>
      </c>
    </row>
    <row r="19" spans="1:10" x14ac:dyDescent="0.25">
      <c r="B19" s="6" t="s">
        <v>2</v>
      </c>
      <c r="C19" s="242" t="s">
        <v>22</v>
      </c>
      <c r="D19" s="243"/>
      <c r="E19" s="242" t="s">
        <v>72</v>
      </c>
      <c r="F19" s="278"/>
      <c r="G19" s="243"/>
      <c r="H19" s="244" t="s">
        <v>197</v>
      </c>
      <c r="I19" s="245"/>
      <c r="J19" s="246"/>
    </row>
    <row r="20" spans="1:10" s="2" customFormat="1" ht="15.75" thickBot="1" x14ac:dyDescent="0.3">
      <c r="A20" s="158"/>
      <c r="B20" s="3" t="s">
        <v>1</v>
      </c>
      <c r="C20" s="247" t="s">
        <v>22</v>
      </c>
      <c r="D20" s="249"/>
      <c r="E20" s="247" t="s">
        <v>22</v>
      </c>
      <c r="F20" s="248"/>
      <c r="G20" s="249"/>
      <c r="H20" s="247" t="s">
        <v>22</v>
      </c>
      <c r="I20" s="248"/>
      <c r="J20" s="250"/>
    </row>
    <row r="21" spans="1:10" x14ac:dyDescent="0.25">
      <c r="B21" s="159" t="s">
        <v>118</v>
      </c>
      <c r="C21" s="160"/>
      <c r="D21" s="160"/>
      <c r="E21" s="160"/>
      <c r="F21" s="160"/>
      <c r="G21" s="160"/>
      <c r="H21" s="160"/>
      <c r="I21" s="160"/>
      <c r="J21" s="161"/>
    </row>
    <row r="22" spans="1:10" x14ac:dyDescent="0.25">
      <c r="B22" s="162" t="s">
        <v>186</v>
      </c>
      <c r="C22" s="163" t="s">
        <v>137</v>
      </c>
      <c r="D22" s="163"/>
      <c r="E22" s="163"/>
      <c r="F22" s="163"/>
      <c r="G22" s="163"/>
      <c r="H22" s="163"/>
      <c r="I22" s="163"/>
      <c r="J22" s="164"/>
    </row>
    <row r="23" spans="1:10" x14ac:dyDescent="0.25">
      <c r="B23" s="162" t="s">
        <v>187</v>
      </c>
      <c r="C23" s="163" t="s">
        <v>188</v>
      </c>
      <c r="D23" s="163"/>
      <c r="E23" s="163"/>
      <c r="F23" s="163"/>
      <c r="G23" s="163"/>
      <c r="H23" s="163"/>
      <c r="I23" s="163"/>
      <c r="J23" s="164"/>
    </row>
    <row r="24" spans="1:10" x14ac:dyDescent="0.25">
      <c r="B24" s="162" t="s">
        <v>158</v>
      </c>
      <c r="C24" s="163" t="s">
        <v>198</v>
      </c>
      <c r="D24" s="163"/>
      <c r="E24" s="163"/>
      <c r="F24" s="163"/>
      <c r="G24" s="163"/>
      <c r="H24" s="163"/>
      <c r="I24" s="163"/>
      <c r="J24" s="164"/>
    </row>
    <row r="25" spans="1:10" x14ac:dyDescent="0.25">
      <c r="B25" s="162" t="s">
        <v>159</v>
      </c>
      <c r="C25" s="163" t="s">
        <v>199</v>
      </c>
      <c r="D25" s="163"/>
      <c r="E25" s="163"/>
      <c r="F25" s="163"/>
      <c r="G25" s="163"/>
      <c r="H25" s="163"/>
      <c r="I25" s="163"/>
      <c r="J25" s="164"/>
    </row>
    <row r="26" spans="1:10" x14ac:dyDescent="0.25">
      <c r="B26" s="162"/>
      <c r="C26" s="163" t="s">
        <v>200</v>
      </c>
      <c r="D26" s="163"/>
      <c r="E26" s="163"/>
      <c r="F26" s="163"/>
      <c r="G26" s="163"/>
      <c r="H26" s="163"/>
      <c r="I26" s="163"/>
      <c r="J26" s="164"/>
    </row>
    <row r="27" spans="1:10" x14ac:dyDescent="0.25">
      <c r="B27" s="162"/>
      <c r="C27" s="163" t="s">
        <v>201</v>
      </c>
      <c r="D27" s="163"/>
      <c r="E27" s="163"/>
      <c r="F27" s="163"/>
      <c r="G27" s="163"/>
      <c r="H27" s="163"/>
      <c r="I27" s="163"/>
      <c r="J27" s="164"/>
    </row>
    <row r="28" spans="1:10" x14ac:dyDescent="0.25">
      <c r="B28" s="162"/>
      <c r="C28" s="163"/>
      <c r="D28" s="163"/>
      <c r="E28" s="163"/>
      <c r="F28" s="163"/>
      <c r="G28" s="163"/>
      <c r="H28" s="163"/>
      <c r="I28" s="163"/>
      <c r="J28" s="164"/>
    </row>
    <row r="29" spans="1:10" x14ac:dyDescent="0.25">
      <c r="B29" s="165" t="s">
        <v>160</v>
      </c>
      <c r="C29" s="163" t="s">
        <v>191</v>
      </c>
      <c r="D29" s="163"/>
      <c r="E29" s="163"/>
      <c r="F29" s="163"/>
      <c r="G29" s="163"/>
      <c r="H29" s="163"/>
      <c r="I29" s="163"/>
      <c r="J29" s="164"/>
    </row>
    <row r="30" spans="1:10" x14ac:dyDescent="0.25">
      <c r="B30" s="165" t="s">
        <v>161</v>
      </c>
      <c r="C30" s="163" t="s">
        <v>185</v>
      </c>
      <c r="D30" s="163"/>
      <c r="E30" s="163"/>
      <c r="F30" s="163"/>
      <c r="G30" s="163"/>
      <c r="H30" s="163"/>
      <c r="I30" s="163"/>
      <c r="J30" s="164"/>
    </row>
    <row r="31" spans="1:10" ht="15.75" thickBot="1" x14ac:dyDescent="0.3">
      <c r="B31" s="166"/>
      <c r="C31" s="167" t="s">
        <v>189</v>
      </c>
      <c r="D31" s="167"/>
      <c r="E31" s="167"/>
      <c r="F31" s="167"/>
      <c r="G31" s="167"/>
      <c r="H31" s="167"/>
      <c r="I31" s="167"/>
      <c r="J31" s="168"/>
    </row>
    <row r="32" spans="1:10" x14ac:dyDescent="0.25">
      <c r="B32" t="s">
        <v>133</v>
      </c>
    </row>
    <row r="34" spans="2:10" ht="15.75" thickBot="1" x14ac:dyDescent="0.3"/>
    <row r="35" spans="2:10" x14ac:dyDescent="0.25">
      <c r="B35" s="169" t="s">
        <v>119</v>
      </c>
      <c r="C35" s="170"/>
      <c r="D35" s="170"/>
      <c r="E35" s="170"/>
      <c r="F35" s="170"/>
      <c r="G35" s="170"/>
      <c r="H35" s="170"/>
      <c r="I35" s="170"/>
      <c r="J35" s="171"/>
    </row>
    <row r="36" spans="2:10" x14ac:dyDescent="0.25">
      <c r="B36" s="172"/>
      <c r="C36" s="173"/>
      <c r="D36" s="173"/>
      <c r="E36" s="173"/>
      <c r="F36" s="173"/>
      <c r="G36" s="173"/>
      <c r="H36" s="173"/>
      <c r="I36" s="173"/>
      <c r="J36" s="174"/>
    </row>
    <row r="37" spans="2:10" x14ac:dyDescent="0.25">
      <c r="B37" s="172"/>
      <c r="C37" s="173"/>
      <c r="D37" s="173"/>
      <c r="E37" s="173"/>
      <c r="F37" s="173"/>
      <c r="G37" s="173"/>
      <c r="H37" s="173"/>
      <c r="I37" s="173"/>
      <c r="J37" s="174"/>
    </row>
    <row r="38" spans="2:10" ht="15.75" thickBot="1" x14ac:dyDescent="0.3">
      <c r="B38" s="175"/>
      <c r="C38" s="176"/>
      <c r="D38" s="176"/>
      <c r="E38" s="176"/>
      <c r="F38" s="176"/>
      <c r="G38" s="176"/>
      <c r="H38" s="176"/>
      <c r="I38" s="176"/>
      <c r="J38" s="177"/>
    </row>
    <row r="39" spans="2:10" x14ac:dyDescent="0.25">
      <c r="B39" s="178" t="s">
        <v>120</v>
      </c>
      <c r="C39" s="179"/>
      <c r="D39" s="179"/>
      <c r="E39" s="179"/>
      <c r="F39" s="179"/>
      <c r="G39" s="179"/>
      <c r="H39" s="179"/>
      <c r="I39" s="179"/>
      <c r="J39" s="180"/>
    </row>
    <row r="40" spans="2:10" x14ac:dyDescent="0.25">
      <c r="B40" s="172"/>
      <c r="C40" s="173"/>
      <c r="D40" s="173"/>
      <c r="E40" s="173"/>
      <c r="F40" s="173"/>
      <c r="G40" s="173"/>
      <c r="H40" s="173"/>
      <c r="I40" s="173"/>
      <c r="J40" s="174"/>
    </row>
    <row r="41" spans="2:10" x14ac:dyDescent="0.25">
      <c r="B41" s="172"/>
      <c r="C41" s="173"/>
      <c r="D41" s="173"/>
      <c r="E41" s="173"/>
      <c r="F41" s="173"/>
      <c r="G41" s="173"/>
      <c r="H41" s="173"/>
      <c r="I41" s="173"/>
      <c r="J41" s="174"/>
    </row>
    <row r="42" spans="2:10" ht="15.75" thickBot="1" x14ac:dyDescent="0.3">
      <c r="B42" s="175"/>
      <c r="C42" s="176"/>
      <c r="D42" s="176"/>
      <c r="E42" s="176"/>
      <c r="F42" s="176"/>
      <c r="G42" s="176"/>
      <c r="H42" s="176"/>
      <c r="I42" s="176"/>
      <c r="J42" s="177"/>
    </row>
  </sheetData>
  <mergeCells count="34">
    <mergeCell ref="C6:D6"/>
    <mergeCell ref="H6:J6"/>
    <mergeCell ref="C7:D7"/>
    <mergeCell ref="C8:D8"/>
    <mergeCell ref="C9:D9"/>
    <mergeCell ref="E6:G6"/>
    <mergeCell ref="E7:G7"/>
    <mergeCell ref="E8:G8"/>
    <mergeCell ref="E9:G9"/>
    <mergeCell ref="H7:I7"/>
    <mergeCell ref="H8:I8"/>
    <mergeCell ref="H9:J9"/>
    <mergeCell ref="B2:J2"/>
    <mergeCell ref="C4:D4"/>
    <mergeCell ref="H4:I4"/>
    <mergeCell ref="C5:D5"/>
    <mergeCell ref="H5:I5"/>
    <mergeCell ref="E4:G4"/>
    <mergeCell ref="E5:G5"/>
    <mergeCell ref="C20:D20"/>
    <mergeCell ref="H20:J20"/>
    <mergeCell ref="E12:G12"/>
    <mergeCell ref="E19:G19"/>
    <mergeCell ref="E20:G20"/>
    <mergeCell ref="H10:J10"/>
    <mergeCell ref="H11:J11"/>
    <mergeCell ref="H12:J12"/>
    <mergeCell ref="C12:D12"/>
    <mergeCell ref="C19:D19"/>
    <mergeCell ref="H19:J19"/>
    <mergeCell ref="C10:D10"/>
    <mergeCell ref="C11:D11"/>
    <mergeCell ref="E10:G10"/>
    <mergeCell ref="E11:G11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1"/>
  <sheetViews>
    <sheetView zoomScale="80" zoomScaleNormal="80" workbookViewId="0">
      <selection activeCell="B35" sqref="B35"/>
    </sheetView>
  </sheetViews>
  <sheetFormatPr defaultRowHeight="15" x14ac:dyDescent="0.25"/>
  <cols>
    <col min="1" max="1" width="9.140625" style="157"/>
    <col min="2" max="2" width="22.7109375" bestFit="1" customWidth="1"/>
    <col min="3" max="10" width="14.7109375" customWidth="1"/>
    <col min="11" max="12" width="20.7109375" customWidth="1"/>
    <col min="13" max="13" width="11" bestFit="1" customWidth="1"/>
    <col min="17" max="19" width="9.140625" customWidth="1"/>
  </cols>
  <sheetData>
    <row r="1" spans="1:31" ht="15.75" thickBot="1" x14ac:dyDescent="0.3"/>
    <row r="2" spans="1:31" ht="19.5" thickBot="1" x14ac:dyDescent="0.35">
      <c r="B2" s="267" t="s">
        <v>163</v>
      </c>
      <c r="C2" s="268"/>
      <c r="D2" s="268"/>
      <c r="E2" s="268"/>
      <c r="F2" s="268"/>
      <c r="G2" s="268"/>
      <c r="H2" s="268"/>
      <c r="I2" s="268"/>
      <c r="J2" s="268"/>
      <c r="K2" s="268"/>
      <c r="L2" s="269"/>
      <c r="N2" s="1" t="s">
        <v>0</v>
      </c>
      <c r="AE2" s="1" t="s">
        <v>202</v>
      </c>
    </row>
    <row r="3" spans="1:31" ht="15.75" thickBot="1" x14ac:dyDescent="0.3"/>
    <row r="4" spans="1:31" x14ac:dyDescent="0.25">
      <c r="B4" s="25" t="s">
        <v>19</v>
      </c>
      <c r="C4" s="270">
        <v>693</v>
      </c>
      <c r="D4" s="271"/>
      <c r="E4" s="271"/>
      <c r="F4" s="271"/>
      <c r="G4" s="286"/>
      <c r="H4" s="272" t="s">
        <v>18</v>
      </c>
      <c r="I4" s="280"/>
      <c r="J4" s="280"/>
      <c r="K4" s="282">
        <v>41.1</v>
      </c>
      <c r="L4" s="283"/>
    </row>
    <row r="5" spans="1:31" ht="15.75" thickBot="1" x14ac:dyDescent="0.3">
      <c r="B5" s="24" t="s">
        <v>17</v>
      </c>
      <c r="C5" s="274" t="s">
        <v>121</v>
      </c>
      <c r="D5" s="275"/>
      <c r="E5" s="275"/>
      <c r="F5" s="275"/>
      <c r="G5" s="287"/>
      <c r="H5" s="276" t="s">
        <v>16</v>
      </c>
      <c r="I5" s="281"/>
      <c r="J5" s="281"/>
      <c r="K5" s="284">
        <v>41.2</v>
      </c>
      <c r="L5" s="285"/>
    </row>
    <row r="6" spans="1:31" ht="15.75" thickBot="1" x14ac:dyDescent="0.3">
      <c r="B6" s="23" t="s">
        <v>15</v>
      </c>
      <c r="C6" s="256" t="s">
        <v>224</v>
      </c>
      <c r="D6" s="257"/>
      <c r="E6" s="257"/>
      <c r="F6" s="256" t="s">
        <v>225</v>
      </c>
      <c r="G6" s="258"/>
      <c r="H6" s="259" t="s">
        <v>226</v>
      </c>
      <c r="I6" s="260"/>
      <c r="J6" s="260"/>
      <c r="K6" s="259" t="s">
        <v>227</v>
      </c>
      <c r="L6" s="261"/>
    </row>
    <row r="7" spans="1:31" x14ac:dyDescent="0.25">
      <c r="B7" s="12" t="s">
        <v>4</v>
      </c>
      <c r="C7" s="254">
        <v>17.399999999999999</v>
      </c>
      <c r="D7" s="255"/>
      <c r="E7" s="200">
        <v>14.7</v>
      </c>
      <c r="F7" s="22">
        <v>8.9</v>
      </c>
      <c r="G7" s="196">
        <v>0.1</v>
      </c>
      <c r="H7" s="254">
        <v>24.1</v>
      </c>
      <c r="I7" s="255"/>
      <c r="J7" s="200">
        <v>8</v>
      </c>
      <c r="K7" s="22">
        <v>8.5</v>
      </c>
      <c r="L7" s="20">
        <v>0.6</v>
      </c>
    </row>
    <row r="8" spans="1:31" ht="15" customHeight="1" thickBot="1" x14ac:dyDescent="0.3">
      <c r="B8" s="8" t="s">
        <v>12</v>
      </c>
      <c r="C8" s="251" t="s">
        <v>11</v>
      </c>
      <c r="D8" s="262"/>
      <c r="E8" s="204" t="s">
        <v>10</v>
      </c>
      <c r="F8" s="7" t="s">
        <v>10</v>
      </c>
      <c r="G8" s="195" t="s">
        <v>11</v>
      </c>
      <c r="H8" s="251" t="s">
        <v>11</v>
      </c>
      <c r="I8" s="262"/>
      <c r="J8" s="204" t="s">
        <v>10</v>
      </c>
      <c r="K8" s="7" t="s">
        <v>11</v>
      </c>
      <c r="L8" s="4" t="s">
        <v>10</v>
      </c>
    </row>
    <row r="9" spans="1:31" x14ac:dyDescent="0.25">
      <c r="B9" s="12" t="s">
        <v>4</v>
      </c>
      <c r="C9" s="254">
        <v>32.1</v>
      </c>
      <c r="D9" s="263"/>
      <c r="E9" s="263"/>
      <c r="F9" s="254">
        <v>9</v>
      </c>
      <c r="G9" s="264"/>
      <c r="H9" s="254">
        <v>32.1</v>
      </c>
      <c r="I9" s="263"/>
      <c r="J9" s="263"/>
      <c r="K9" s="254">
        <v>9.1</v>
      </c>
      <c r="L9" s="265"/>
    </row>
    <row r="10" spans="1:31" ht="15.75" thickBot="1" x14ac:dyDescent="0.3">
      <c r="B10" s="8" t="s">
        <v>9</v>
      </c>
      <c r="C10" s="251" t="s">
        <v>139</v>
      </c>
      <c r="D10" s="252"/>
      <c r="E10" s="252"/>
      <c r="F10" s="251" t="s">
        <v>130</v>
      </c>
      <c r="G10" s="253"/>
      <c r="H10" s="251" t="s">
        <v>139</v>
      </c>
      <c r="I10" s="252"/>
      <c r="J10" s="252"/>
      <c r="K10" s="251" t="s">
        <v>130</v>
      </c>
      <c r="L10" s="266"/>
    </row>
    <row r="11" spans="1:31" x14ac:dyDescent="0.25">
      <c r="B11" s="12" t="s">
        <v>4</v>
      </c>
      <c r="C11" s="254">
        <v>32.1</v>
      </c>
      <c r="D11" s="263"/>
      <c r="E11" s="263"/>
      <c r="F11" s="254">
        <v>9</v>
      </c>
      <c r="G11" s="264"/>
      <c r="H11" s="254">
        <v>0.3</v>
      </c>
      <c r="I11" s="255"/>
      <c r="J11" s="200">
        <v>31.8</v>
      </c>
      <c r="K11" s="254">
        <v>9.1</v>
      </c>
      <c r="L11" s="265"/>
    </row>
    <row r="12" spans="1:31" ht="15.75" thickBot="1" x14ac:dyDescent="0.3">
      <c r="B12" s="16" t="s">
        <v>8</v>
      </c>
      <c r="C12" s="251" t="s">
        <v>7</v>
      </c>
      <c r="D12" s="252"/>
      <c r="E12" s="252"/>
      <c r="F12" s="251" t="s">
        <v>7</v>
      </c>
      <c r="G12" s="253"/>
      <c r="H12" s="251" t="s">
        <v>204</v>
      </c>
      <c r="I12" s="262"/>
      <c r="J12" s="204" t="s">
        <v>7</v>
      </c>
      <c r="K12" s="251" t="s">
        <v>7</v>
      </c>
      <c r="L12" s="266"/>
    </row>
    <row r="13" spans="1:31" x14ac:dyDescent="0.25">
      <c r="B13" s="12" t="s">
        <v>4</v>
      </c>
      <c r="C13" s="22">
        <v>19.600000000000001</v>
      </c>
      <c r="D13" s="196">
        <v>5.7</v>
      </c>
      <c r="E13" s="200">
        <v>2.8</v>
      </c>
      <c r="F13" s="22">
        <v>6.9</v>
      </c>
      <c r="G13" s="196">
        <v>2.1</v>
      </c>
      <c r="H13" s="22">
        <v>26.7</v>
      </c>
      <c r="I13" s="21">
        <v>3.1</v>
      </c>
      <c r="J13" s="193">
        <v>0.9</v>
      </c>
      <c r="K13" s="22">
        <v>9</v>
      </c>
      <c r="L13" s="194">
        <v>0.1</v>
      </c>
    </row>
    <row r="14" spans="1:31" x14ac:dyDescent="0.25">
      <c r="B14" s="8" t="s">
        <v>6</v>
      </c>
      <c r="C14" s="7">
        <v>127</v>
      </c>
      <c r="D14" s="195">
        <v>76</v>
      </c>
      <c r="E14" s="204">
        <v>164</v>
      </c>
      <c r="F14" s="7">
        <v>92</v>
      </c>
      <c r="G14" s="195">
        <v>147</v>
      </c>
      <c r="H14" s="7">
        <v>207</v>
      </c>
      <c r="I14" s="5">
        <v>247</v>
      </c>
      <c r="J14" s="204">
        <v>117</v>
      </c>
      <c r="K14" s="7">
        <v>147</v>
      </c>
      <c r="L14" s="4">
        <v>92</v>
      </c>
    </row>
    <row r="15" spans="1:31" s="2" customFormat="1" x14ac:dyDescent="0.25">
      <c r="A15" s="158"/>
      <c r="B15" s="69" t="s">
        <v>21</v>
      </c>
      <c r="C15" s="62" t="s">
        <v>140</v>
      </c>
      <c r="D15" s="203" t="s">
        <v>141</v>
      </c>
      <c r="E15" s="188" t="s">
        <v>142</v>
      </c>
      <c r="F15" s="57" t="s">
        <v>140</v>
      </c>
      <c r="G15" s="202" t="s">
        <v>140</v>
      </c>
      <c r="H15" s="62" t="s">
        <v>205</v>
      </c>
      <c r="I15" s="64" t="s">
        <v>194</v>
      </c>
      <c r="J15" s="188" t="s">
        <v>138</v>
      </c>
      <c r="K15" s="62" t="s">
        <v>140</v>
      </c>
      <c r="L15" s="61" t="s">
        <v>131</v>
      </c>
      <c r="M15" s="78"/>
    </row>
    <row r="16" spans="1:31" ht="15.75" thickBot="1" x14ac:dyDescent="0.3">
      <c r="B16" s="16" t="s">
        <v>5</v>
      </c>
      <c r="C16" s="15">
        <v>22.6</v>
      </c>
      <c r="D16" s="197">
        <v>19.600000000000001</v>
      </c>
      <c r="E16" s="201">
        <v>22.4</v>
      </c>
      <c r="F16" s="181">
        <v>19</v>
      </c>
      <c r="G16" s="197">
        <v>25.6</v>
      </c>
      <c r="H16" s="15" t="s">
        <v>206</v>
      </c>
      <c r="I16" s="14" t="s">
        <v>207</v>
      </c>
      <c r="J16" s="201">
        <v>23.1</v>
      </c>
      <c r="K16" s="15">
        <v>25.6</v>
      </c>
      <c r="L16" s="13">
        <v>17.7</v>
      </c>
    </row>
    <row r="17" spans="1:12" x14ac:dyDescent="0.25">
      <c r="B17" s="12" t="s">
        <v>4</v>
      </c>
      <c r="C17" s="254">
        <v>23.5</v>
      </c>
      <c r="D17" s="255"/>
      <c r="E17" s="206">
        <v>7.4</v>
      </c>
      <c r="F17" s="11">
        <v>6.9</v>
      </c>
      <c r="G17" s="205">
        <v>2.1</v>
      </c>
      <c r="H17" s="11">
        <v>15.2</v>
      </c>
      <c r="I17" s="10">
        <v>7.4</v>
      </c>
      <c r="J17" s="206">
        <v>5.4</v>
      </c>
      <c r="K17" s="11">
        <v>8.6999999999999993</v>
      </c>
      <c r="L17" s="9">
        <v>0.3</v>
      </c>
    </row>
    <row r="18" spans="1:12" s="2" customFormat="1" x14ac:dyDescent="0.25">
      <c r="A18" s="158"/>
      <c r="B18" s="76" t="s">
        <v>3</v>
      </c>
      <c r="C18" s="289">
        <v>5</v>
      </c>
      <c r="D18" s="290"/>
      <c r="E18" s="207">
        <v>2</v>
      </c>
      <c r="F18" s="62">
        <v>2</v>
      </c>
      <c r="G18" s="203">
        <v>8</v>
      </c>
      <c r="H18" s="57">
        <v>10</v>
      </c>
      <c r="I18" s="59">
        <v>13</v>
      </c>
      <c r="J18" s="207">
        <v>7</v>
      </c>
      <c r="K18" s="57">
        <v>11</v>
      </c>
      <c r="L18" s="103">
        <v>8</v>
      </c>
    </row>
    <row r="19" spans="1:12" x14ac:dyDescent="0.25">
      <c r="B19" s="6" t="s">
        <v>2</v>
      </c>
      <c r="C19" s="242" t="s">
        <v>144</v>
      </c>
      <c r="D19" s="278"/>
      <c r="E19" s="278"/>
      <c r="F19" s="242" t="s">
        <v>203</v>
      </c>
      <c r="G19" s="279"/>
      <c r="H19" s="244" t="s">
        <v>209</v>
      </c>
      <c r="I19" s="245"/>
      <c r="J19" s="278"/>
      <c r="K19" s="244" t="s">
        <v>216</v>
      </c>
      <c r="L19" s="246"/>
    </row>
    <row r="20" spans="1:12" s="2" customFormat="1" ht="15.75" thickBot="1" x14ac:dyDescent="0.3">
      <c r="A20" s="158"/>
      <c r="B20" s="3" t="s">
        <v>1</v>
      </c>
      <c r="C20" s="247" t="s">
        <v>22</v>
      </c>
      <c r="D20" s="248"/>
      <c r="E20" s="248"/>
      <c r="F20" s="247" t="s">
        <v>22</v>
      </c>
      <c r="G20" s="288"/>
      <c r="H20" s="247" t="s">
        <v>22</v>
      </c>
      <c r="I20" s="248"/>
      <c r="J20" s="248"/>
      <c r="K20" s="247" t="s">
        <v>22</v>
      </c>
      <c r="L20" s="250"/>
    </row>
    <row r="21" spans="1:12" x14ac:dyDescent="0.25">
      <c r="B21" s="159" t="s">
        <v>118</v>
      </c>
      <c r="C21" s="160"/>
      <c r="D21" s="160"/>
      <c r="E21" s="160"/>
      <c r="F21" s="160"/>
      <c r="G21" s="160"/>
      <c r="H21" s="160"/>
      <c r="I21" s="160"/>
      <c r="J21" s="160"/>
      <c r="K21" s="160"/>
      <c r="L21" s="161"/>
    </row>
    <row r="22" spans="1:12" x14ac:dyDescent="0.25">
      <c r="B22" s="162" t="s">
        <v>157</v>
      </c>
      <c r="C22" s="163" t="s">
        <v>143</v>
      </c>
      <c r="D22" s="163"/>
      <c r="E22" s="163"/>
      <c r="F22" s="163"/>
      <c r="G22" s="163"/>
      <c r="H22" s="163"/>
      <c r="I22" s="163"/>
      <c r="J22" s="163"/>
      <c r="K22" s="163"/>
      <c r="L22" s="164"/>
    </row>
    <row r="23" spans="1:12" x14ac:dyDescent="0.25">
      <c r="B23" s="162" t="s">
        <v>210</v>
      </c>
      <c r="C23" s="163" t="s">
        <v>208</v>
      </c>
      <c r="D23" s="163"/>
      <c r="E23" s="163"/>
      <c r="F23" s="163"/>
      <c r="G23" s="163"/>
      <c r="H23" s="163"/>
      <c r="I23" s="163"/>
      <c r="J23" s="163"/>
      <c r="K23" s="163"/>
      <c r="L23" s="164"/>
    </row>
    <row r="24" spans="1:12" x14ac:dyDescent="0.25">
      <c r="B24" s="162" t="s">
        <v>211</v>
      </c>
      <c r="C24" s="163" t="s">
        <v>217</v>
      </c>
      <c r="D24" s="163"/>
      <c r="E24" s="163"/>
      <c r="F24" s="163"/>
      <c r="G24" s="163"/>
      <c r="H24" s="163"/>
      <c r="I24" s="163"/>
      <c r="J24" s="163"/>
      <c r="K24" s="163"/>
      <c r="L24" s="164"/>
    </row>
    <row r="25" spans="1:12" x14ac:dyDescent="0.25">
      <c r="B25" s="162" t="s">
        <v>212</v>
      </c>
      <c r="C25" s="163" t="s">
        <v>214</v>
      </c>
      <c r="D25" s="163"/>
      <c r="E25" s="163"/>
      <c r="F25" s="163"/>
      <c r="G25" s="163"/>
      <c r="H25" s="163"/>
      <c r="I25" s="163"/>
      <c r="J25" s="163"/>
      <c r="K25" s="163"/>
      <c r="L25" s="164"/>
    </row>
    <row r="26" spans="1:12" x14ac:dyDescent="0.25">
      <c r="B26" s="162"/>
      <c r="C26" s="163" t="s">
        <v>215</v>
      </c>
      <c r="D26" s="163"/>
      <c r="E26" s="163"/>
      <c r="F26" s="163"/>
      <c r="G26" s="163"/>
      <c r="H26" s="163"/>
      <c r="I26" s="163"/>
      <c r="J26" s="163"/>
      <c r="K26" s="163"/>
      <c r="L26" s="164"/>
    </row>
    <row r="27" spans="1:12" x14ac:dyDescent="0.25">
      <c r="B27" s="162" t="s">
        <v>213</v>
      </c>
      <c r="C27" s="163" t="s">
        <v>219</v>
      </c>
      <c r="D27" s="163"/>
      <c r="E27" s="163"/>
      <c r="F27" s="163"/>
      <c r="G27" s="163"/>
      <c r="H27" s="163"/>
      <c r="I27" s="163"/>
      <c r="J27" s="163"/>
      <c r="K27" s="163"/>
      <c r="L27" s="164"/>
    </row>
    <row r="28" spans="1:12" x14ac:dyDescent="0.25">
      <c r="B28" s="162"/>
      <c r="C28" s="163" t="s">
        <v>218</v>
      </c>
      <c r="D28" s="163"/>
      <c r="E28" s="163"/>
      <c r="F28" s="163"/>
      <c r="G28" s="163"/>
      <c r="H28" s="163"/>
      <c r="I28" s="163"/>
      <c r="J28" s="163"/>
      <c r="K28" s="163"/>
      <c r="L28" s="164"/>
    </row>
    <row r="29" spans="1:12" x14ac:dyDescent="0.25">
      <c r="B29" s="165" t="s">
        <v>160</v>
      </c>
      <c r="C29" s="163" t="s">
        <v>179</v>
      </c>
      <c r="D29" s="163"/>
      <c r="E29" s="163"/>
      <c r="F29" s="163"/>
      <c r="G29" s="163"/>
      <c r="H29" s="163"/>
      <c r="I29" s="163"/>
      <c r="J29" s="163"/>
      <c r="K29" s="163"/>
      <c r="L29" s="164"/>
    </row>
    <row r="30" spans="1:12" ht="15.75" thickBot="1" x14ac:dyDescent="0.3">
      <c r="B30" s="166" t="s">
        <v>161</v>
      </c>
      <c r="C30" s="167"/>
      <c r="D30" s="167"/>
      <c r="E30" s="167"/>
      <c r="F30" s="167"/>
      <c r="G30" s="167"/>
      <c r="H30" s="167"/>
      <c r="I30" s="167"/>
      <c r="J30" s="167"/>
      <c r="K30" s="167"/>
      <c r="L30" s="168"/>
    </row>
    <row r="31" spans="1:12" x14ac:dyDescent="0.25">
      <c r="B31" t="s">
        <v>133</v>
      </c>
    </row>
    <row r="33" spans="2:12" ht="15.75" thickBot="1" x14ac:dyDescent="0.3"/>
    <row r="34" spans="2:12" x14ac:dyDescent="0.25">
      <c r="B34" s="169" t="s">
        <v>119</v>
      </c>
      <c r="C34" s="170"/>
      <c r="D34" s="170"/>
      <c r="E34" s="170"/>
      <c r="F34" s="170"/>
      <c r="G34" s="170"/>
      <c r="H34" s="170"/>
      <c r="I34" s="170"/>
      <c r="J34" s="170"/>
      <c r="K34" s="170"/>
      <c r="L34" s="171"/>
    </row>
    <row r="35" spans="2:12" x14ac:dyDescent="0.25">
      <c r="B35" s="172"/>
      <c r="C35" s="173"/>
      <c r="D35" s="173"/>
      <c r="E35" s="173"/>
      <c r="F35" s="173"/>
      <c r="G35" s="173"/>
      <c r="H35" s="173"/>
      <c r="I35" s="173"/>
      <c r="J35" s="173"/>
      <c r="K35" s="173"/>
      <c r="L35" s="174"/>
    </row>
    <row r="36" spans="2:12" x14ac:dyDescent="0.25">
      <c r="B36" s="172"/>
      <c r="C36" s="173"/>
      <c r="D36" s="173"/>
      <c r="E36" s="173"/>
      <c r="F36" s="173"/>
      <c r="G36" s="173"/>
      <c r="H36" s="173"/>
      <c r="I36" s="173"/>
      <c r="J36" s="173"/>
      <c r="K36" s="173"/>
      <c r="L36" s="174"/>
    </row>
    <row r="37" spans="2:12" ht="15.75" thickBot="1" x14ac:dyDescent="0.3">
      <c r="B37" s="175"/>
      <c r="C37" s="176"/>
      <c r="D37" s="176"/>
      <c r="E37" s="176"/>
      <c r="F37" s="176"/>
      <c r="G37" s="176"/>
      <c r="H37" s="176"/>
      <c r="I37" s="176"/>
      <c r="J37" s="176"/>
      <c r="K37" s="176"/>
      <c r="L37" s="177"/>
    </row>
    <row r="38" spans="2:12" x14ac:dyDescent="0.25">
      <c r="B38" s="178" t="s">
        <v>120</v>
      </c>
      <c r="C38" s="179"/>
      <c r="D38" s="179"/>
      <c r="E38" s="179"/>
      <c r="F38" s="179"/>
      <c r="G38" s="179"/>
      <c r="H38" s="179"/>
      <c r="I38" s="179"/>
      <c r="J38" s="179"/>
      <c r="K38" s="179"/>
      <c r="L38" s="180"/>
    </row>
    <row r="39" spans="2:12" x14ac:dyDescent="0.25">
      <c r="B39" s="172"/>
      <c r="C39" s="173"/>
      <c r="D39" s="173"/>
      <c r="E39" s="173"/>
      <c r="F39" s="173"/>
      <c r="G39" s="173"/>
      <c r="H39" s="173"/>
      <c r="I39" s="173"/>
      <c r="J39" s="173"/>
      <c r="K39" s="173"/>
      <c r="L39" s="174"/>
    </row>
    <row r="40" spans="2:12" x14ac:dyDescent="0.25">
      <c r="B40" s="172"/>
      <c r="C40" s="173"/>
      <c r="D40" s="173"/>
      <c r="E40" s="173"/>
      <c r="F40" s="173"/>
      <c r="G40" s="173"/>
      <c r="H40" s="173"/>
      <c r="I40" s="173"/>
      <c r="J40" s="173"/>
      <c r="K40" s="173"/>
      <c r="L40" s="174"/>
    </row>
    <row r="41" spans="2:12" ht="15.75" thickBot="1" x14ac:dyDescent="0.3">
      <c r="B41" s="175"/>
      <c r="C41" s="176"/>
      <c r="D41" s="176"/>
      <c r="E41" s="176"/>
      <c r="F41" s="176"/>
      <c r="G41" s="176"/>
      <c r="H41" s="176"/>
      <c r="I41" s="176"/>
      <c r="J41" s="176"/>
      <c r="K41" s="176"/>
      <c r="L41" s="177"/>
    </row>
  </sheetData>
  <mergeCells count="41">
    <mergeCell ref="B2:L2"/>
    <mergeCell ref="C19:E19"/>
    <mergeCell ref="H19:J19"/>
    <mergeCell ref="C20:E20"/>
    <mergeCell ref="H20:J20"/>
    <mergeCell ref="F9:G9"/>
    <mergeCell ref="F10:G10"/>
    <mergeCell ref="F11:G11"/>
    <mergeCell ref="F12:G12"/>
    <mergeCell ref="F19:G19"/>
    <mergeCell ref="F20:G20"/>
    <mergeCell ref="H6:J6"/>
    <mergeCell ref="C17:D17"/>
    <mergeCell ref="C18:D18"/>
    <mergeCell ref="C7:D7"/>
    <mergeCell ref="C8:D8"/>
    <mergeCell ref="C9:E9"/>
    <mergeCell ref="C10:E10"/>
    <mergeCell ref="C11:E11"/>
    <mergeCell ref="C12:E12"/>
    <mergeCell ref="K6:L6"/>
    <mergeCell ref="K9:L9"/>
    <mergeCell ref="K10:L10"/>
    <mergeCell ref="K11:L11"/>
    <mergeCell ref="K12:L12"/>
    <mergeCell ref="K19:L19"/>
    <mergeCell ref="K20:L20"/>
    <mergeCell ref="C6:E6"/>
    <mergeCell ref="F6:G6"/>
    <mergeCell ref="K4:L4"/>
    <mergeCell ref="K5:L5"/>
    <mergeCell ref="H4:J4"/>
    <mergeCell ref="H5:J5"/>
    <mergeCell ref="H7:I7"/>
    <mergeCell ref="C4:G4"/>
    <mergeCell ref="C5:G5"/>
    <mergeCell ref="H9:J9"/>
    <mergeCell ref="H8:I8"/>
    <mergeCell ref="H10:J10"/>
    <mergeCell ref="H11:I11"/>
    <mergeCell ref="H12:I12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zoomScale="80" zoomScaleNormal="80" workbookViewId="0">
      <selection activeCell="B32" sqref="B32"/>
    </sheetView>
  </sheetViews>
  <sheetFormatPr defaultRowHeight="15" x14ac:dyDescent="0.25"/>
  <cols>
    <col min="1" max="1" width="9.140625" style="157"/>
    <col min="2" max="2" width="20.5703125" customWidth="1"/>
    <col min="3" max="6" width="20.7109375" customWidth="1"/>
    <col min="8" max="9" width="11.28515625" bestFit="1" customWidth="1"/>
    <col min="10" max="10" width="11" bestFit="1" customWidth="1"/>
    <col min="14" max="16" width="9.140625" customWidth="1"/>
  </cols>
  <sheetData>
    <row r="1" spans="1:19" ht="15.75" thickBot="1" x14ac:dyDescent="0.3"/>
    <row r="2" spans="1:19" ht="19.5" thickBot="1" x14ac:dyDescent="0.35">
      <c r="B2" s="267" t="s">
        <v>163</v>
      </c>
      <c r="C2" s="268"/>
      <c r="D2" s="268"/>
      <c r="E2" s="268"/>
      <c r="F2" s="269"/>
      <c r="H2" s="1" t="s">
        <v>0</v>
      </c>
      <c r="S2" s="1" t="s">
        <v>180</v>
      </c>
    </row>
    <row r="3" spans="1:19" ht="15.75" thickBot="1" x14ac:dyDescent="0.3"/>
    <row r="4" spans="1:19" x14ac:dyDescent="0.25">
      <c r="B4" s="25" t="s">
        <v>19</v>
      </c>
      <c r="C4" s="270">
        <v>703</v>
      </c>
      <c r="D4" s="271"/>
      <c r="E4" s="198" t="s">
        <v>18</v>
      </c>
      <c r="F4" s="152">
        <v>12.6</v>
      </c>
    </row>
    <row r="5" spans="1:19" ht="15.75" thickBot="1" x14ac:dyDescent="0.3">
      <c r="B5" s="24" t="s">
        <v>17</v>
      </c>
      <c r="C5" s="274" t="s">
        <v>121</v>
      </c>
      <c r="D5" s="275"/>
      <c r="E5" s="199" t="s">
        <v>16</v>
      </c>
      <c r="F5" s="153">
        <v>12.6</v>
      </c>
    </row>
    <row r="6" spans="1:19" ht="15.75" thickBot="1" x14ac:dyDescent="0.3">
      <c r="B6" s="23" t="s">
        <v>15</v>
      </c>
      <c r="C6" s="256" t="s">
        <v>14</v>
      </c>
      <c r="D6" s="258"/>
      <c r="E6" s="259" t="s">
        <v>13</v>
      </c>
      <c r="F6" s="261"/>
    </row>
    <row r="7" spans="1:19" x14ac:dyDescent="0.25">
      <c r="B7" s="12" t="s">
        <v>4</v>
      </c>
      <c r="C7" s="22">
        <v>11.1</v>
      </c>
      <c r="D7" s="21">
        <v>1.5</v>
      </c>
      <c r="E7" s="254">
        <v>12.6</v>
      </c>
      <c r="F7" s="265"/>
    </row>
    <row r="8" spans="1:19" ht="15" customHeight="1" thickBot="1" x14ac:dyDescent="0.3">
      <c r="B8" s="8" t="s">
        <v>12</v>
      </c>
      <c r="C8" s="7" t="s">
        <v>11</v>
      </c>
      <c r="D8" s="5" t="s">
        <v>10</v>
      </c>
      <c r="E8" s="251" t="s">
        <v>11</v>
      </c>
      <c r="F8" s="266"/>
    </row>
    <row r="9" spans="1:19" x14ac:dyDescent="0.25">
      <c r="B9" s="12" t="s">
        <v>4</v>
      </c>
      <c r="C9" s="254">
        <v>12.6</v>
      </c>
      <c r="D9" s="264"/>
      <c r="E9" s="254">
        <v>12.6</v>
      </c>
      <c r="F9" s="265"/>
    </row>
    <row r="10" spans="1:19" ht="15.75" thickBot="1" x14ac:dyDescent="0.3">
      <c r="B10" s="8" t="s">
        <v>9</v>
      </c>
      <c r="C10" s="251" t="s">
        <v>122</v>
      </c>
      <c r="D10" s="253"/>
      <c r="E10" s="251" t="s">
        <v>122</v>
      </c>
      <c r="F10" s="266"/>
    </row>
    <row r="11" spans="1:19" x14ac:dyDescent="0.25">
      <c r="B11" s="12" t="s">
        <v>4</v>
      </c>
      <c r="C11" s="254">
        <v>12.6</v>
      </c>
      <c r="D11" s="264"/>
      <c r="E11" s="254">
        <v>12.6</v>
      </c>
      <c r="F11" s="265"/>
    </row>
    <row r="12" spans="1:19" ht="15.75" thickBot="1" x14ac:dyDescent="0.3">
      <c r="B12" s="16" t="s">
        <v>8</v>
      </c>
      <c r="C12" s="251" t="s">
        <v>7</v>
      </c>
      <c r="D12" s="253"/>
      <c r="E12" s="251" t="s">
        <v>7</v>
      </c>
      <c r="F12" s="266"/>
    </row>
    <row r="13" spans="1:19" x14ac:dyDescent="0.25">
      <c r="B13" s="12" t="s">
        <v>4</v>
      </c>
      <c r="C13" s="22">
        <v>9.9</v>
      </c>
      <c r="D13" s="21">
        <v>2.6</v>
      </c>
      <c r="E13" s="254">
        <v>12.6</v>
      </c>
      <c r="F13" s="265"/>
    </row>
    <row r="14" spans="1:19" x14ac:dyDescent="0.25">
      <c r="B14" s="8" t="s">
        <v>6</v>
      </c>
      <c r="C14" s="7">
        <v>186</v>
      </c>
      <c r="D14" s="5">
        <v>159</v>
      </c>
      <c r="E14" s="242">
        <v>267</v>
      </c>
      <c r="F14" s="246"/>
    </row>
    <row r="15" spans="1:19" s="2" customFormat="1" x14ac:dyDescent="0.25">
      <c r="A15" s="158"/>
      <c r="B15" s="69" t="s">
        <v>21</v>
      </c>
      <c r="C15" s="62" t="s">
        <v>74</v>
      </c>
      <c r="D15" s="59" t="s">
        <v>148</v>
      </c>
      <c r="E15" s="292" t="s">
        <v>66</v>
      </c>
      <c r="F15" s="293"/>
      <c r="H15"/>
      <c r="I15"/>
      <c r="J15" s="78"/>
    </row>
    <row r="16" spans="1:19" ht="15.75" thickBot="1" x14ac:dyDescent="0.3">
      <c r="B16" s="16" t="s">
        <v>5</v>
      </c>
      <c r="C16" s="15">
        <v>25.4</v>
      </c>
      <c r="D16" s="14">
        <v>27.8</v>
      </c>
      <c r="E16" s="251">
        <v>31.2</v>
      </c>
      <c r="F16" s="266"/>
      <c r="H16" s="102"/>
      <c r="I16" s="102"/>
    </row>
    <row r="17" spans="1:6" x14ac:dyDescent="0.25">
      <c r="B17" s="12" t="s">
        <v>4</v>
      </c>
      <c r="C17" s="11">
        <v>9.5</v>
      </c>
      <c r="D17" s="10">
        <v>3</v>
      </c>
      <c r="E17" s="254">
        <v>12.6</v>
      </c>
      <c r="F17" s="265"/>
    </row>
    <row r="18" spans="1:6" s="2" customFormat="1" x14ac:dyDescent="0.25">
      <c r="A18" s="158"/>
      <c r="B18" s="76" t="s">
        <v>3</v>
      </c>
      <c r="C18" s="57">
        <v>14</v>
      </c>
      <c r="D18" s="64">
        <v>13</v>
      </c>
      <c r="E18" s="289">
        <v>14</v>
      </c>
      <c r="F18" s="291"/>
    </row>
    <row r="19" spans="1:6" x14ac:dyDescent="0.25">
      <c r="B19" s="6" t="s">
        <v>2</v>
      </c>
      <c r="C19" s="242" t="s">
        <v>95</v>
      </c>
      <c r="D19" s="243"/>
      <c r="E19" s="244" t="s">
        <v>220</v>
      </c>
      <c r="F19" s="246"/>
    </row>
    <row r="20" spans="1:6" s="2" customFormat="1" ht="15.75" thickBot="1" x14ac:dyDescent="0.3">
      <c r="A20" s="158"/>
      <c r="B20" s="3" t="s">
        <v>1</v>
      </c>
      <c r="C20" s="247" t="s">
        <v>22</v>
      </c>
      <c r="D20" s="249"/>
      <c r="E20" s="247" t="s">
        <v>22</v>
      </c>
      <c r="F20" s="250"/>
    </row>
    <row r="21" spans="1:6" x14ac:dyDescent="0.25">
      <c r="B21" s="159" t="s">
        <v>118</v>
      </c>
      <c r="C21" s="160"/>
      <c r="D21" s="160"/>
      <c r="E21" s="160"/>
      <c r="F21" s="161"/>
    </row>
    <row r="22" spans="1:6" x14ac:dyDescent="0.25">
      <c r="B22" s="162" t="s">
        <v>157</v>
      </c>
      <c r="C22" s="163" t="s">
        <v>149</v>
      </c>
      <c r="D22" s="163"/>
      <c r="E22" s="163"/>
      <c r="F22" s="164"/>
    </row>
    <row r="23" spans="1:6" x14ac:dyDescent="0.25">
      <c r="B23" s="162" t="s">
        <v>158</v>
      </c>
      <c r="C23" s="163" t="s">
        <v>221</v>
      </c>
      <c r="D23" s="163"/>
      <c r="E23" s="163"/>
      <c r="F23" s="164"/>
    </row>
    <row r="24" spans="1:6" x14ac:dyDescent="0.25">
      <c r="B24" s="162" t="s">
        <v>159</v>
      </c>
      <c r="C24" s="163" t="s">
        <v>222</v>
      </c>
      <c r="D24" s="163"/>
      <c r="E24" s="163"/>
      <c r="F24" s="164"/>
    </row>
    <row r="25" spans="1:6" x14ac:dyDescent="0.25">
      <c r="B25" s="162"/>
      <c r="C25" s="163"/>
      <c r="D25" s="163"/>
      <c r="E25" s="163"/>
      <c r="F25" s="164"/>
    </row>
    <row r="26" spans="1:6" x14ac:dyDescent="0.25">
      <c r="B26" s="165" t="s">
        <v>160</v>
      </c>
      <c r="C26" s="163" t="s">
        <v>179</v>
      </c>
      <c r="D26" s="163"/>
      <c r="E26" s="163"/>
      <c r="F26" s="164"/>
    </row>
    <row r="27" spans="1:6" ht="15.75" thickBot="1" x14ac:dyDescent="0.3">
      <c r="B27" s="166" t="s">
        <v>161</v>
      </c>
      <c r="C27" s="167"/>
      <c r="D27" s="167"/>
      <c r="E27" s="167"/>
      <c r="F27" s="168"/>
    </row>
    <row r="30" spans="1:6" ht="15.75" thickBot="1" x14ac:dyDescent="0.3"/>
    <row r="31" spans="1:6" x14ac:dyDescent="0.25">
      <c r="B31" s="169" t="s">
        <v>119</v>
      </c>
      <c r="C31" s="170"/>
      <c r="D31" s="170"/>
      <c r="E31" s="170"/>
      <c r="F31" s="171"/>
    </row>
    <row r="32" spans="1:6" x14ac:dyDescent="0.25">
      <c r="B32" s="172"/>
      <c r="C32" s="173"/>
      <c r="D32" s="173"/>
      <c r="E32" s="173"/>
      <c r="F32" s="174"/>
    </row>
    <row r="33" spans="2:19" x14ac:dyDescent="0.25">
      <c r="B33" s="172"/>
      <c r="C33" s="173"/>
      <c r="D33" s="173"/>
      <c r="E33" s="173"/>
      <c r="F33" s="174"/>
      <c r="S33" s="1" t="s">
        <v>181</v>
      </c>
    </row>
    <row r="34" spans="2:19" ht="15.75" thickBot="1" x14ac:dyDescent="0.3">
      <c r="B34" s="175"/>
      <c r="C34" s="176"/>
      <c r="D34" s="176"/>
      <c r="E34" s="176"/>
      <c r="F34" s="177"/>
    </row>
    <row r="35" spans="2:19" x14ac:dyDescent="0.25">
      <c r="B35" s="178" t="s">
        <v>120</v>
      </c>
      <c r="C35" s="179"/>
      <c r="D35" s="179"/>
      <c r="E35" s="179"/>
      <c r="F35" s="180"/>
    </row>
    <row r="36" spans="2:19" x14ac:dyDescent="0.25">
      <c r="B36" s="172"/>
      <c r="C36" s="173"/>
      <c r="D36" s="173"/>
      <c r="E36" s="173"/>
      <c r="F36" s="174"/>
    </row>
    <row r="37" spans="2:19" x14ac:dyDescent="0.25">
      <c r="B37" s="172"/>
      <c r="C37" s="173"/>
      <c r="D37" s="173"/>
      <c r="E37" s="173"/>
      <c r="F37" s="174"/>
    </row>
    <row r="38" spans="2:19" ht="15.75" thickBot="1" x14ac:dyDescent="0.3">
      <c r="B38" s="175"/>
      <c r="C38" s="176"/>
      <c r="D38" s="176"/>
      <c r="E38" s="176"/>
      <c r="F38" s="177"/>
    </row>
  </sheetData>
  <mergeCells count="25">
    <mergeCell ref="C19:D19"/>
    <mergeCell ref="E19:F19"/>
    <mergeCell ref="C20:D20"/>
    <mergeCell ref="E20:F20"/>
    <mergeCell ref="B2:F2"/>
    <mergeCell ref="C4:D4"/>
    <mergeCell ref="C5:D5"/>
    <mergeCell ref="C6:D6"/>
    <mergeCell ref="E6:F6"/>
    <mergeCell ref="C9:D9"/>
    <mergeCell ref="C10:D10"/>
    <mergeCell ref="C11:D11"/>
    <mergeCell ref="C12:D12"/>
    <mergeCell ref="E7:F7"/>
    <mergeCell ref="E8:F8"/>
    <mergeCell ref="E9:F9"/>
    <mergeCell ref="E10:F10"/>
    <mergeCell ref="E11:F11"/>
    <mergeCell ref="E12:F12"/>
    <mergeCell ref="E18:F18"/>
    <mergeCell ref="E13:F13"/>
    <mergeCell ref="E14:F14"/>
    <mergeCell ref="E15:F15"/>
    <mergeCell ref="E16:F16"/>
    <mergeCell ref="E17:F17"/>
  </mergeCell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zoomScale="80" zoomScaleNormal="80" workbookViewId="0">
      <selection activeCell="B32" sqref="B32"/>
    </sheetView>
  </sheetViews>
  <sheetFormatPr defaultRowHeight="15" x14ac:dyDescent="0.25"/>
  <cols>
    <col min="1" max="1" width="9.140625" style="157"/>
    <col min="2" max="2" width="20.5703125" customWidth="1"/>
    <col min="3" max="7" width="15.7109375" customWidth="1"/>
    <col min="9" max="10" width="11.28515625" bestFit="1" customWidth="1"/>
    <col min="11" max="11" width="11" bestFit="1" customWidth="1"/>
    <col min="15" max="17" width="9.140625" customWidth="1"/>
  </cols>
  <sheetData>
    <row r="1" spans="1:11" ht="15.75" thickBot="1" x14ac:dyDescent="0.3"/>
    <row r="2" spans="1:11" ht="19.5" thickBot="1" x14ac:dyDescent="0.35">
      <c r="B2" s="267" t="s">
        <v>163</v>
      </c>
      <c r="C2" s="268"/>
      <c r="D2" s="268"/>
      <c r="E2" s="268"/>
      <c r="F2" s="268"/>
      <c r="G2" s="269"/>
      <c r="I2" s="1" t="s">
        <v>0</v>
      </c>
    </row>
    <row r="3" spans="1:11" ht="15.75" thickBot="1" x14ac:dyDescent="0.3"/>
    <row r="4" spans="1:11" x14ac:dyDescent="0.25">
      <c r="B4" s="25" t="s">
        <v>19</v>
      </c>
      <c r="C4" s="270">
        <v>704</v>
      </c>
      <c r="D4" s="271"/>
      <c r="E4" s="272" t="s">
        <v>18</v>
      </c>
      <c r="F4" s="273"/>
      <c r="G4" s="152">
        <v>32.5</v>
      </c>
    </row>
    <row r="5" spans="1:11" ht="15.75" thickBot="1" x14ac:dyDescent="0.3">
      <c r="B5" s="24" t="s">
        <v>17</v>
      </c>
      <c r="C5" s="274" t="s">
        <v>121</v>
      </c>
      <c r="D5" s="275"/>
      <c r="E5" s="276" t="s">
        <v>16</v>
      </c>
      <c r="F5" s="277"/>
      <c r="G5" s="153">
        <v>32.299999999999997</v>
      </c>
    </row>
    <row r="6" spans="1:11" ht="15.75" thickBot="1" x14ac:dyDescent="0.3">
      <c r="B6" s="23" t="s">
        <v>15</v>
      </c>
      <c r="C6" s="256" t="s">
        <v>14</v>
      </c>
      <c r="D6" s="258"/>
      <c r="E6" s="259" t="s">
        <v>13</v>
      </c>
      <c r="F6" s="260"/>
      <c r="G6" s="261"/>
    </row>
    <row r="7" spans="1:11" x14ac:dyDescent="0.25">
      <c r="B7" s="12" t="s">
        <v>4</v>
      </c>
      <c r="C7" s="22">
        <v>31.9</v>
      </c>
      <c r="D7" s="21">
        <v>0.6</v>
      </c>
      <c r="E7" s="254">
        <v>29.6</v>
      </c>
      <c r="F7" s="255"/>
      <c r="G7" s="20">
        <v>2.7</v>
      </c>
    </row>
    <row r="8" spans="1:11" ht="15" customHeight="1" thickBot="1" x14ac:dyDescent="0.3">
      <c r="B8" s="8" t="s">
        <v>12</v>
      </c>
      <c r="C8" s="7" t="s">
        <v>10</v>
      </c>
      <c r="D8" s="5" t="s">
        <v>11</v>
      </c>
      <c r="E8" s="251" t="s">
        <v>11</v>
      </c>
      <c r="F8" s="262"/>
      <c r="G8" s="4" t="s">
        <v>10</v>
      </c>
    </row>
    <row r="9" spans="1:11" x14ac:dyDescent="0.25">
      <c r="B9" s="12" t="s">
        <v>4</v>
      </c>
      <c r="C9" s="254">
        <v>32.5</v>
      </c>
      <c r="D9" s="264"/>
      <c r="E9" s="254">
        <v>32.299999999999997</v>
      </c>
      <c r="F9" s="263"/>
      <c r="G9" s="265"/>
    </row>
    <row r="10" spans="1:11" ht="15.75" thickBot="1" x14ac:dyDescent="0.3">
      <c r="B10" s="8" t="s">
        <v>9</v>
      </c>
      <c r="C10" s="251" t="s">
        <v>122</v>
      </c>
      <c r="D10" s="253"/>
      <c r="E10" s="251" t="s">
        <v>122</v>
      </c>
      <c r="F10" s="252"/>
      <c r="G10" s="266"/>
    </row>
    <row r="11" spans="1:11" x14ac:dyDescent="0.25">
      <c r="B11" s="12" t="s">
        <v>4</v>
      </c>
      <c r="C11" s="254">
        <v>32.5</v>
      </c>
      <c r="D11" s="264"/>
      <c r="E11" s="254">
        <v>32.299999999999997</v>
      </c>
      <c r="F11" s="263"/>
      <c r="G11" s="265"/>
    </row>
    <row r="12" spans="1:11" ht="15.75" thickBot="1" x14ac:dyDescent="0.3">
      <c r="B12" s="16" t="s">
        <v>8</v>
      </c>
      <c r="C12" s="251" t="s">
        <v>7</v>
      </c>
      <c r="D12" s="253"/>
      <c r="E12" s="251" t="s">
        <v>7</v>
      </c>
      <c r="F12" s="252"/>
      <c r="G12" s="266"/>
    </row>
    <row r="13" spans="1:11" x14ac:dyDescent="0.25">
      <c r="B13" s="12" t="s">
        <v>4</v>
      </c>
      <c r="C13" s="22">
        <v>30.8</v>
      </c>
      <c r="D13" s="21">
        <v>0.7</v>
      </c>
      <c r="E13" s="22">
        <v>22.3</v>
      </c>
      <c r="F13" s="21">
        <v>8.5</v>
      </c>
      <c r="G13" s="154">
        <v>1.4</v>
      </c>
    </row>
    <row r="14" spans="1:11" x14ac:dyDescent="0.25">
      <c r="B14" s="8" t="s">
        <v>6</v>
      </c>
      <c r="C14" s="7">
        <v>109</v>
      </c>
      <c r="D14" s="5">
        <v>169</v>
      </c>
      <c r="E14" s="7">
        <v>87</v>
      </c>
      <c r="F14" s="5">
        <v>87</v>
      </c>
      <c r="G14" s="4">
        <v>137</v>
      </c>
    </row>
    <row r="15" spans="1:11" s="2" customFormat="1" x14ac:dyDescent="0.25">
      <c r="A15" s="158"/>
      <c r="B15" s="69" t="s">
        <v>21</v>
      </c>
      <c r="C15" s="62" t="s">
        <v>146</v>
      </c>
      <c r="D15" s="59" t="s">
        <v>145</v>
      </c>
      <c r="E15" s="62" t="s">
        <v>124</v>
      </c>
      <c r="F15" s="64" t="s">
        <v>256</v>
      </c>
      <c r="G15" s="61" t="s">
        <v>124</v>
      </c>
      <c r="I15"/>
      <c r="J15"/>
      <c r="K15" s="78"/>
    </row>
    <row r="16" spans="1:11" ht="15.75" thickBot="1" x14ac:dyDescent="0.3">
      <c r="B16" s="16" t="s">
        <v>5</v>
      </c>
      <c r="C16" s="15">
        <v>16.7</v>
      </c>
      <c r="D16" s="14">
        <v>28.4</v>
      </c>
      <c r="E16" s="15" t="s">
        <v>255</v>
      </c>
      <c r="F16" s="14" t="s">
        <v>257</v>
      </c>
      <c r="G16" s="13">
        <v>18.3</v>
      </c>
      <c r="I16" s="102"/>
      <c r="J16" s="102"/>
    </row>
    <row r="17" spans="1:7" x14ac:dyDescent="0.25">
      <c r="B17" s="12" t="s">
        <v>4</v>
      </c>
      <c r="C17" s="11">
        <v>12</v>
      </c>
      <c r="D17" s="10">
        <v>9.5</v>
      </c>
      <c r="E17" s="11">
        <v>24</v>
      </c>
      <c r="F17" s="10">
        <v>6.9</v>
      </c>
      <c r="G17" s="9">
        <v>1.4</v>
      </c>
    </row>
    <row r="18" spans="1:7" s="2" customFormat="1" x14ac:dyDescent="0.25">
      <c r="A18" s="158"/>
      <c r="B18" s="76" t="s">
        <v>3</v>
      </c>
      <c r="C18" s="57">
        <v>4</v>
      </c>
      <c r="D18" s="64">
        <v>7</v>
      </c>
      <c r="E18" s="57">
        <v>1</v>
      </c>
      <c r="F18" s="59">
        <v>3</v>
      </c>
      <c r="G18" s="103">
        <v>4</v>
      </c>
    </row>
    <row r="19" spans="1:7" x14ac:dyDescent="0.25">
      <c r="B19" s="6" t="s">
        <v>2</v>
      </c>
      <c r="C19" s="242" t="s">
        <v>72</v>
      </c>
      <c r="D19" s="243"/>
      <c r="E19" s="244" t="s">
        <v>258</v>
      </c>
      <c r="F19" s="245"/>
      <c r="G19" s="246"/>
    </row>
    <row r="20" spans="1:7" s="2" customFormat="1" ht="15.75" thickBot="1" x14ac:dyDescent="0.3">
      <c r="A20" s="158"/>
      <c r="B20" s="3" t="s">
        <v>1</v>
      </c>
      <c r="C20" s="247" t="s">
        <v>22</v>
      </c>
      <c r="D20" s="249"/>
      <c r="E20" s="247"/>
      <c r="F20" s="248"/>
      <c r="G20" s="250"/>
    </row>
    <row r="21" spans="1:7" x14ac:dyDescent="0.25">
      <c r="B21" s="159" t="s">
        <v>118</v>
      </c>
      <c r="C21" s="160"/>
      <c r="D21" s="160"/>
      <c r="E21" s="160"/>
      <c r="F21" s="160"/>
      <c r="G21" s="161"/>
    </row>
    <row r="22" spans="1:7" x14ac:dyDescent="0.25">
      <c r="B22" s="162" t="s">
        <v>157</v>
      </c>
      <c r="C22" s="163" t="s">
        <v>147</v>
      </c>
      <c r="D22" s="163"/>
      <c r="E22" s="163"/>
      <c r="F22" s="163"/>
      <c r="G22" s="164"/>
    </row>
    <row r="23" spans="1:7" x14ac:dyDescent="0.25">
      <c r="B23" s="162" t="s">
        <v>158</v>
      </c>
      <c r="C23" s="163" t="s">
        <v>259</v>
      </c>
      <c r="D23" s="163"/>
      <c r="E23" s="163"/>
      <c r="F23" s="163"/>
      <c r="G23" s="164"/>
    </row>
    <row r="24" spans="1:7" x14ac:dyDescent="0.25">
      <c r="B24" s="162" t="s">
        <v>159</v>
      </c>
      <c r="C24" s="163" t="s">
        <v>260</v>
      </c>
      <c r="D24" s="163"/>
      <c r="E24" s="163"/>
      <c r="F24" s="163"/>
      <c r="G24" s="164"/>
    </row>
    <row r="25" spans="1:7" x14ac:dyDescent="0.25">
      <c r="B25" s="162"/>
      <c r="C25" s="163" t="s">
        <v>261</v>
      </c>
      <c r="D25" s="163"/>
      <c r="E25" s="163"/>
      <c r="F25" s="163"/>
      <c r="G25" s="164"/>
    </row>
    <row r="26" spans="1:7" x14ac:dyDescent="0.25">
      <c r="B26" s="165" t="s">
        <v>160</v>
      </c>
      <c r="C26" s="163" t="s">
        <v>262</v>
      </c>
      <c r="D26" s="163"/>
      <c r="E26" s="163"/>
      <c r="F26" s="163"/>
      <c r="G26" s="164"/>
    </row>
    <row r="27" spans="1:7" ht="15.75" thickBot="1" x14ac:dyDescent="0.3">
      <c r="B27" s="166" t="s">
        <v>161</v>
      </c>
      <c r="C27" s="167"/>
      <c r="D27" s="167"/>
      <c r="E27" s="167"/>
      <c r="F27" s="167"/>
      <c r="G27" s="168"/>
    </row>
    <row r="28" spans="1:7" x14ac:dyDescent="0.25">
      <c r="B28" t="s">
        <v>133</v>
      </c>
    </row>
    <row r="30" spans="1:7" ht="15.75" thickBot="1" x14ac:dyDescent="0.3"/>
    <row r="31" spans="1:7" x14ac:dyDescent="0.25">
      <c r="B31" s="169" t="s">
        <v>119</v>
      </c>
      <c r="C31" s="170"/>
      <c r="D31" s="170"/>
      <c r="E31" s="170"/>
      <c r="F31" s="170"/>
      <c r="G31" s="171"/>
    </row>
    <row r="32" spans="1:7" x14ac:dyDescent="0.25">
      <c r="B32" s="216"/>
      <c r="C32" s="173"/>
      <c r="D32" s="173"/>
      <c r="E32" s="173"/>
      <c r="F32" s="173"/>
      <c r="G32" s="174"/>
    </row>
    <row r="33" spans="2:7" x14ac:dyDescent="0.25">
      <c r="B33" s="172"/>
      <c r="C33" s="173"/>
      <c r="D33" s="173"/>
      <c r="E33" s="173"/>
      <c r="F33" s="173"/>
      <c r="G33" s="174"/>
    </row>
    <row r="34" spans="2:7" ht="15.75" thickBot="1" x14ac:dyDescent="0.3">
      <c r="B34" s="175"/>
      <c r="C34" s="176"/>
      <c r="D34" s="176"/>
      <c r="E34" s="176"/>
      <c r="F34" s="176"/>
      <c r="G34" s="177"/>
    </row>
    <row r="35" spans="2:7" x14ac:dyDescent="0.25">
      <c r="B35" s="178" t="s">
        <v>120</v>
      </c>
      <c r="C35" s="179"/>
      <c r="D35" s="179"/>
      <c r="E35" s="179"/>
      <c r="F35" s="179"/>
      <c r="G35" s="180"/>
    </row>
    <row r="36" spans="2:7" x14ac:dyDescent="0.25">
      <c r="B36" s="172"/>
      <c r="C36" s="217"/>
      <c r="D36" s="173"/>
      <c r="E36" s="173"/>
      <c r="F36" s="173"/>
      <c r="G36" s="174"/>
    </row>
    <row r="37" spans="2:7" x14ac:dyDescent="0.25">
      <c r="B37" s="172"/>
      <c r="C37" s="173"/>
      <c r="D37" s="173"/>
      <c r="E37" s="173"/>
      <c r="F37" s="173"/>
      <c r="G37" s="174"/>
    </row>
    <row r="38" spans="2:7" ht="15.75" thickBot="1" x14ac:dyDescent="0.3">
      <c r="B38" s="175"/>
      <c r="C38" s="176"/>
      <c r="D38" s="176"/>
      <c r="E38" s="176"/>
      <c r="F38" s="176"/>
      <c r="G38" s="177"/>
    </row>
  </sheetData>
  <mergeCells count="21">
    <mergeCell ref="C19:D19"/>
    <mergeCell ref="E19:G19"/>
    <mergeCell ref="C20:D20"/>
    <mergeCell ref="E20:G20"/>
    <mergeCell ref="B2:G2"/>
    <mergeCell ref="C4:D4"/>
    <mergeCell ref="E4:F4"/>
    <mergeCell ref="C5:D5"/>
    <mergeCell ref="E5:F5"/>
    <mergeCell ref="C6:D6"/>
    <mergeCell ref="E6:G6"/>
    <mergeCell ref="C9:D9"/>
    <mergeCell ref="C10:D10"/>
    <mergeCell ref="C11:D11"/>
    <mergeCell ref="C12:D12"/>
    <mergeCell ref="E7:F7"/>
    <mergeCell ref="E8:F8"/>
    <mergeCell ref="E9:G9"/>
    <mergeCell ref="E10:G10"/>
    <mergeCell ref="E11:G11"/>
    <mergeCell ref="E12:G12"/>
  </mergeCell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8"/>
  <sheetViews>
    <sheetView workbookViewId="0">
      <selection activeCell="L4" sqref="L4"/>
    </sheetView>
  </sheetViews>
  <sheetFormatPr defaultRowHeight="15" x14ac:dyDescent="0.25"/>
  <cols>
    <col min="2" max="2" width="20.5703125" customWidth="1"/>
    <col min="3" max="3" width="19.85546875" customWidth="1"/>
    <col min="4" max="4" width="12.7109375" customWidth="1"/>
    <col min="5" max="5" width="17.5703125" customWidth="1"/>
    <col min="6" max="9" width="12.7109375" customWidth="1"/>
    <col min="12" max="13" width="11.28515625" bestFit="1" customWidth="1"/>
    <col min="14" max="14" width="11" bestFit="1" customWidth="1"/>
    <col min="18" max="20" width="9.140625" customWidth="1"/>
  </cols>
  <sheetData>
    <row r="1" spans="2:12" ht="15.75" thickBot="1" x14ac:dyDescent="0.3"/>
    <row r="2" spans="2:12" ht="19.5" thickBot="1" x14ac:dyDescent="0.35">
      <c r="B2" s="310" t="s">
        <v>45</v>
      </c>
      <c r="C2" s="311"/>
      <c r="D2" s="311"/>
      <c r="E2" s="311"/>
      <c r="F2" s="311"/>
      <c r="G2" s="311"/>
      <c r="H2" s="311"/>
      <c r="I2" s="312"/>
    </row>
    <row r="3" spans="2:12" ht="15.75" thickBot="1" x14ac:dyDescent="0.3"/>
    <row r="4" spans="2:12" x14ac:dyDescent="0.25">
      <c r="B4" s="25" t="s">
        <v>19</v>
      </c>
      <c r="C4" s="270">
        <v>1156</v>
      </c>
      <c r="D4" s="271"/>
      <c r="E4" s="271"/>
      <c r="F4" s="271"/>
      <c r="G4" s="272" t="s">
        <v>18</v>
      </c>
      <c r="H4" s="273"/>
      <c r="I4" s="26">
        <v>39.9</v>
      </c>
      <c r="L4" s="1"/>
    </row>
    <row r="5" spans="2:12" ht="15.75" thickBot="1" x14ac:dyDescent="0.3">
      <c r="B5" s="24" t="s">
        <v>17</v>
      </c>
      <c r="C5" s="274" t="s">
        <v>32</v>
      </c>
      <c r="D5" s="275"/>
      <c r="E5" s="275"/>
      <c r="F5" s="275"/>
      <c r="G5" s="276" t="s">
        <v>16</v>
      </c>
      <c r="H5" s="277"/>
      <c r="I5" s="27" t="s">
        <v>22</v>
      </c>
    </row>
    <row r="6" spans="2:12" ht="15.75" thickBot="1" x14ac:dyDescent="0.3">
      <c r="B6" s="23" t="s">
        <v>15</v>
      </c>
      <c r="C6" s="256" t="s">
        <v>14</v>
      </c>
      <c r="D6" s="257"/>
      <c r="E6" s="257"/>
      <c r="F6" s="258"/>
      <c r="G6" s="256" t="s">
        <v>13</v>
      </c>
      <c r="H6" s="257"/>
      <c r="I6" s="313"/>
    </row>
    <row r="7" spans="2:12" x14ac:dyDescent="0.25">
      <c r="B7" s="12" t="s">
        <v>4</v>
      </c>
      <c r="C7" s="52">
        <v>18.5</v>
      </c>
      <c r="D7" s="53">
        <v>16.2</v>
      </c>
      <c r="E7" s="54">
        <v>2</v>
      </c>
      <c r="F7" s="55">
        <v>3.2</v>
      </c>
      <c r="G7" s="52"/>
      <c r="H7" s="54"/>
      <c r="I7" s="56"/>
    </row>
    <row r="8" spans="2:12" ht="15" customHeight="1" x14ac:dyDescent="0.25">
      <c r="B8" s="8" t="s">
        <v>12</v>
      </c>
      <c r="C8" s="57" t="s">
        <v>11</v>
      </c>
      <c r="D8" s="58" t="s">
        <v>11</v>
      </c>
      <c r="E8" s="59" t="s">
        <v>10</v>
      </c>
      <c r="F8" s="60" t="s">
        <v>10</v>
      </c>
      <c r="G8" s="57"/>
      <c r="H8" s="59"/>
      <c r="I8" s="61"/>
    </row>
    <row r="9" spans="2:12" x14ac:dyDescent="0.25">
      <c r="B9" s="8" t="s">
        <v>9</v>
      </c>
      <c r="C9" s="57" t="s">
        <v>34</v>
      </c>
      <c r="D9" s="58" t="s">
        <v>33</v>
      </c>
      <c r="E9" s="59" t="s">
        <v>34</v>
      </c>
      <c r="F9" s="60" t="s">
        <v>33</v>
      </c>
      <c r="G9" s="57"/>
      <c r="H9" s="59"/>
      <c r="I9" s="61"/>
    </row>
    <row r="10" spans="2:12" ht="15.75" thickBot="1" x14ac:dyDescent="0.3">
      <c r="B10" s="16" t="s">
        <v>8</v>
      </c>
      <c r="C10" s="314" t="s">
        <v>7</v>
      </c>
      <c r="D10" s="315"/>
      <c r="E10" s="315"/>
      <c r="F10" s="316"/>
      <c r="G10" s="48"/>
      <c r="H10" s="50"/>
      <c r="I10" s="51"/>
    </row>
    <row r="11" spans="2:12" x14ac:dyDescent="0.25">
      <c r="B11" s="12" t="s">
        <v>4</v>
      </c>
      <c r="C11" s="52">
        <v>21.8</v>
      </c>
      <c r="D11" s="53">
        <v>8.3000000000000007</v>
      </c>
      <c r="E11" s="54">
        <v>6.2</v>
      </c>
      <c r="F11" s="54">
        <v>3.6</v>
      </c>
      <c r="G11" s="52"/>
      <c r="H11" s="54"/>
      <c r="I11" s="56"/>
    </row>
    <row r="12" spans="2:12" x14ac:dyDescent="0.25">
      <c r="B12" s="8" t="s">
        <v>6</v>
      </c>
      <c r="C12" s="57" t="s">
        <v>35</v>
      </c>
      <c r="D12" s="58">
        <v>118</v>
      </c>
      <c r="E12" s="59">
        <v>127</v>
      </c>
      <c r="F12" s="59">
        <v>157</v>
      </c>
      <c r="G12" s="57"/>
      <c r="H12" s="59"/>
      <c r="I12" s="61"/>
    </row>
    <row r="13" spans="2:12" ht="45" x14ac:dyDescent="0.25">
      <c r="B13" s="69" t="s">
        <v>21</v>
      </c>
      <c r="C13" s="62" t="s">
        <v>40</v>
      </c>
      <c r="D13" s="63" t="s">
        <v>38</v>
      </c>
      <c r="E13" s="64" t="s">
        <v>37</v>
      </c>
      <c r="F13" s="59" t="s">
        <v>36</v>
      </c>
      <c r="G13" s="62"/>
      <c r="H13" s="64"/>
      <c r="I13" s="61"/>
    </row>
    <row r="14" spans="2:12" ht="30.75" thickBot="1" x14ac:dyDescent="0.3">
      <c r="B14" s="16" t="s">
        <v>5</v>
      </c>
      <c r="C14" s="71" t="s">
        <v>41</v>
      </c>
      <c r="D14" s="49">
        <v>24.3</v>
      </c>
      <c r="E14" s="70" t="s">
        <v>39</v>
      </c>
      <c r="F14" s="50">
        <v>32.6</v>
      </c>
      <c r="G14" s="48"/>
      <c r="H14" s="50"/>
      <c r="I14" s="51"/>
    </row>
    <row r="15" spans="2:12" x14ac:dyDescent="0.25">
      <c r="B15" s="12" t="s">
        <v>4</v>
      </c>
      <c r="C15" s="65">
        <v>19.600000000000001</v>
      </c>
      <c r="D15" s="66">
        <v>6.8</v>
      </c>
      <c r="E15" s="67">
        <v>4.8</v>
      </c>
      <c r="F15" s="67">
        <v>8.6999999999999993</v>
      </c>
      <c r="G15" s="65"/>
      <c r="H15" s="67"/>
      <c r="I15" s="68"/>
    </row>
    <row r="16" spans="2:12" ht="45" x14ac:dyDescent="0.25">
      <c r="B16" s="76" t="s">
        <v>3</v>
      </c>
      <c r="C16" s="57">
        <v>13</v>
      </c>
      <c r="D16" s="58">
        <v>6</v>
      </c>
      <c r="E16" s="59">
        <v>8</v>
      </c>
      <c r="F16" s="64" t="s">
        <v>42</v>
      </c>
      <c r="G16" s="57"/>
      <c r="H16" s="59"/>
      <c r="I16" s="61"/>
    </row>
    <row r="17" spans="2:9" x14ac:dyDescent="0.25">
      <c r="B17" s="6" t="s">
        <v>2</v>
      </c>
      <c r="C17" s="242" t="s">
        <v>43</v>
      </c>
      <c r="D17" s="278"/>
      <c r="E17" s="278"/>
      <c r="F17" s="243"/>
      <c r="G17" s="242"/>
      <c r="H17" s="278"/>
      <c r="I17" s="246"/>
    </row>
    <row r="18" spans="2:9" s="2" customFormat="1" ht="30" customHeight="1" thickBot="1" x14ac:dyDescent="0.3">
      <c r="B18" s="3" t="s">
        <v>1</v>
      </c>
      <c r="C18" s="247" t="s">
        <v>44</v>
      </c>
      <c r="D18" s="248"/>
      <c r="E18" s="248"/>
      <c r="F18" s="249"/>
      <c r="G18" s="247"/>
      <c r="H18" s="248"/>
      <c r="I18" s="250"/>
    </row>
    <row r="19" spans="2:9" x14ac:dyDescent="0.25">
      <c r="B19" s="294"/>
      <c r="C19" s="295"/>
      <c r="D19" s="295"/>
      <c r="E19" s="295"/>
      <c r="F19" s="295"/>
      <c r="G19" s="295"/>
      <c r="H19" s="295"/>
      <c r="I19" s="296"/>
    </row>
    <row r="20" spans="2:9" ht="15.75" thickBot="1" x14ac:dyDescent="0.3">
      <c r="B20" s="297"/>
      <c r="C20" s="298"/>
      <c r="D20" s="298"/>
      <c r="E20" s="298"/>
      <c r="F20" s="298"/>
      <c r="G20" s="298"/>
      <c r="H20" s="298"/>
      <c r="I20" s="299"/>
    </row>
    <row r="21" spans="2:9" x14ac:dyDescent="0.25">
      <c r="B21" s="32"/>
      <c r="C21" s="32"/>
      <c r="D21" s="32"/>
      <c r="E21" s="32"/>
      <c r="F21" s="32"/>
      <c r="G21" s="32"/>
      <c r="H21" s="32"/>
      <c r="I21" s="32"/>
    </row>
    <row r="22" spans="2:9" ht="15.75" thickBot="1" x14ac:dyDescent="0.3"/>
    <row r="23" spans="2:9" x14ac:dyDescent="0.25">
      <c r="B23" s="300" t="s">
        <v>61</v>
      </c>
      <c r="C23" s="301"/>
      <c r="D23" s="301"/>
      <c r="E23" s="301"/>
      <c r="F23" s="301"/>
      <c r="G23" s="301"/>
      <c r="H23" s="301"/>
      <c r="I23" s="302"/>
    </row>
    <row r="24" spans="2:9" x14ac:dyDescent="0.25">
      <c r="B24" s="303"/>
      <c r="C24" s="304"/>
      <c r="D24" s="304"/>
      <c r="E24" s="304"/>
      <c r="F24" s="304"/>
      <c r="G24" s="304"/>
      <c r="H24" s="304"/>
      <c r="I24" s="305"/>
    </row>
    <row r="25" spans="2:9" ht="15.75" thickBot="1" x14ac:dyDescent="0.3">
      <c r="B25" s="306"/>
      <c r="C25" s="307"/>
      <c r="D25" s="307"/>
      <c r="E25" s="307"/>
      <c r="F25" s="307"/>
      <c r="G25" s="307"/>
      <c r="H25" s="307"/>
      <c r="I25" s="308"/>
    </row>
    <row r="26" spans="2:9" x14ac:dyDescent="0.25">
      <c r="B26" s="309" t="s">
        <v>26</v>
      </c>
      <c r="C26" s="301"/>
      <c r="D26" s="301"/>
      <c r="E26" s="301"/>
      <c r="F26" s="301"/>
      <c r="G26" s="301"/>
      <c r="H26" s="301"/>
      <c r="I26" s="302"/>
    </row>
    <row r="27" spans="2:9" x14ac:dyDescent="0.25">
      <c r="B27" s="303"/>
      <c r="C27" s="304"/>
      <c r="D27" s="304"/>
      <c r="E27" s="304"/>
      <c r="F27" s="304"/>
      <c r="G27" s="304"/>
      <c r="H27" s="304"/>
      <c r="I27" s="305"/>
    </row>
    <row r="28" spans="2:9" ht="15.75" thickBot="1" x14ac:dyDescent="0.3">
      <c r="B28" s="306"/>
      <c r="C28" s="307"/>
      <c r="D28" s="307"/>
      <c r="E28" s="307"/>
      <c r="F28" s="307"/>
      <c r="G28" s="307"/>
      <c r="H28" s="307"/>
      <c r="I28" s="308"/>
    </row>
  </sheetData>
  <mergeCells count="15">
    <mergeCell ref="C17:F17"/>
    <mergeCell ref="G17:I17"/>
    <mergeCell ref="B2:I2"/>
    <mergeCell ref="C4:F4"/>
    <mergeCell ref="G4:H4"/>
    <mergeCell ref="C5:F5"/>
    <mergeCell ref="G5:H5"/>
    <mergeCell ref="C6:F6"/>
    <mergeCell ref="G6:I6"/>
    <mergeCell ref="C10:F10"/>
    <mergeCell ref="C18:F18"/>
    <mergeCell ref="G18:I18"/>
    <mergeCell ref="B19:I20"/>
    <mergeCell ref="B23:I25"/>
    <mergeCell ref="B26:I28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8"/>
  <sheetViews>
    <sheetView workbookViewId="0">
      <selection activeCell="B31" sqref="B31"/>
    </sheetView>
  </sheetViews>
  <sheetFormatPr defaultRowHeight="15" x14ac:dyDescent="0.25"/>
  <cols>
    <col min="2" max="2" width="20.5703125" customWidth="1"/>
    <col min="3" max="5" width="12.7109375" customWidth="1"/>
    <col min="6" max="6" width="17.7109375" customWidth="1"/>
    <col min="7" max="7" width="12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2:10" ht="15.75" thickBot="1" x14ac:dyDescent="0.3"/>
    <row r="2" spans="2:10" ht="19.5" thickBot="1" x14ac:dyDescent="0.35">
      <c r="B2" s="338" t="s">
        <v>81</v>
      </c>
      <c r="C2" s="339"/>
      <c r="D2" s="339"/>
      <c r="E2" s="339"/>
      <c r="F2" s="339"/>
      <c r="G2" s="340"/>
      <c r="J2" s="1" t="s">
        <v>0</v>
      </c>
    </row>
    <row r="3" spans="2:10" ht="15.75" thickBot="1" x14ac:dyDescent="0.3"/>
    <row r="4" spans="2:10" x14ac:dyDescent="0.25">
      <c r="B4" s="25" t="s">
        <v>19</v>
      </c>
      <c r="C4" s="270">
        <v>1307</v>
      </c>
      <c r="D4" s="271"/>
      <c r="E4" s="271"/>
      <c r="F4" s="100" t="s">
        <v>18</v>
      </c>
      <c r="G4" s="139">
        <v>16</v>
      </c>
    </row>
    <row r="5" spans="2:10" ht="15.75" thickBot="1" x14ac:dyDescent="0.3">
      <c r="B5" s="24" t="s">
        <v>17</v>
      </c>
      <c r="C5" s="274" t="s">
        <v>32</v>
      </c>
      <c r="D5" s="275"/>
      <c r="E5" s="275"/>
      <c r="F5" s="101" t="s">
        <v>16</v>
      </c>
      <c r="G5" s="140">
        <v>17.3</v>
      </c>
    </row>
    <row r="6" spans="2:10" ht="15.75" thickBot="1" x14ac:dyDescent="0.3">
      <c r="B6" s="23" t="s">
        <v>15</v>
      </c>
      <c r="C6" s="256" t="s">
        <v>14</v>
      </c>
      <c r="D6" s="257"/>
      <c r="E6" s="258"/>
      <c r="F6" s="256" t="s">
        <v>13</v>
      </c>
      <c r="G6" s="313"/>
    </row>
    <row r="7" spans="2:10" x14ac:dyDescent="0.25">
      <c r="B7" s="12" t="s">
        <v>4</v>
      </c>
      <c r="C7" s="254">
        <v>16</v>
      </c>
      <c r="D7" s="263"/>
      <c r="E7" s="264"/>
      <c r="F7" s="254">
        <v>17.3</v>
      </c>
      <c r="G7" s="265"/>
    </row>
    <row r="8" spans="2:10" ht="15" customHeight="1" x14ac:dyDescent="0.25">
      <c r="B8" s="8" t="s">
        <v>12</v>
      </c>
      <c r="C8" s="242" t="s">
        <v>10</v>
      </c>
      <c r="D8" s="278"/>
      <c r="E8" s="279"/>
      <c r="F8" s="242" t="s">
        <v>10</v>
      </c>
      <c r="G8" s="246"/>
    </row>
    <row r="9" spans="2:10" x14ac:dyDescent="0.25">
      <c r="B9" s="8" t="s">
        <v>9</v>
      </c>
      <c r="C9" s="242" t="s">
        <v>67</v>
      </c>
      <c r="D9" s="278"/>
      <c r="E9" s="279"/>
      <c r="F9" s="242" t="s">
        <v>67</v>
      </c>
      <c r="G9" s="246"/>
    </row>
    <row r="10" spans="2:10" ht="15.75" thickBot="1" x14ac:dyDescent="0.3">
      <c r="B10" s="16" t="s">
        <v>8</v>
      </c>
      <c r="C10" s="314" t="s">
        <v>7</v>
      </c>
      <c r="D10" s="315"/>
      <c r="E10" s="316"/>
      <c r="F10" s="314" t="s">
        <v>7</v>
      </c>
      <c r="G10" s="317"/>
    </row>
    <row r="11" spans="2:10" x14ac:dyDescent="0.25">
      <c r="B11" s="12" t="s">
        <v>4</v>
      </c>
      <c r="C11" s="254">
        <v>10.199999999999999</v>
      </c>
      <c r="D11" s="255"/>
      <c r="E11" s="21">
        <v>5.8</v>
      </c>
      <c r="F11" s="254">
        <v>17.3</v>
      </c>
      <c r="G11" s="265"/>
    </row>
    <row r="12" spans="2:10" x14ac:dyDescent="0.25">
      <c r="B12" s="8" t="s">
        <v>6</v>
      </c>
      <c r="C12" s="242">
        <v>199</v>
      </c>
      <c r="D12" s="243"/>
      <c r="E12" s="5">
        <v>239</v>
      </c>
      <c r="F12" s="242">
        <v>210</v>
      </c>
      <c r="G12" s="246"/>
    </row>
    <row r="13" spans="2:10" x14ac:dyDescent="0.25">
      <c r="B13" s="19" t="s">
        <v>21</v>
      </c>
      <c r="C13" s="318" t="s">
        <v>68</v>
      </c>
      <c r="D13" s="319"/>
      <c r="E13" s="320"/>
      <c r="F13" s="242" t="s">
        <v>68</v>
      </c>
      <c r="G13" s="246"/>
    </row>
    <row r="14" spans="2:10" ht="15.75" thickBot="1" x14ac:dyDescent="0.3">
      <c r="B14" s="16" t="s">
        <v>5</v>
      </c>
      <c r="C14" s="251">
        <v>26.6</v>
      </c>
      <c r="D14" s="262"/>
      <c r="E14" s="14">
        <v>23.3</v>
      </c>
      <c r="F14" s="314">
        <v>24.5</v>
      </c>
      <c r="G14" s="317"/>
    </row>
    <row r="15" spans="2:10" x14ac:dyDescent="0.25">
      <c r="B15" s="12" t="s">
        <v>4</v>
      </c>
      <c r="C15" s="11">
        <v>8.6</v>
      </c>
      <c r="D15" s="10">
        <v>5.6</v>
      </c>
      <c r="E15" s="10">
        <v>1.8</v>
      </c>
      <c r="F15" s="254">
        <v>17.3</v>
      </c>
      <c r="G15" s="265"/>
    </row>
    <row r="16" spans="2:10" s="2" customFormat="1" ht="30" x14ac:dyDescent="0.25">
      <c r="B16" s="76" t="s">
        <v>3</v>
      </c>
      <c r="C16" s="57">
        <v>13</v>
      </c>
      <c r="D16" s="59">
        <v>12</v>
      </c>
      <c r="E16" s="64" t="s">
        <v>69</v>
      </c>
      <c r="F16" s="289">
        <v>12</v>
      </c>
      <c r="G16" s="291"/>
    </row>
    <row r="17" spans="2:7" x14ac:dyDescent="0.25">
      <c r="B17" s="6" t="s">
        <v>2</v>
      </c>
      <c r="C17" s="242" t="s">
        <v>70</v>
      </c>
      <c r="D17" s="278"/>
      <c r="E17" s="243"/>
      <c r="F17" s="242" t="s">
        <v>82</v>
      </c>
      <c r="G17" s="246"/>
    </row>
    <row r="18" spans="2:7" s="2" customFormat="1" ht="30" customHeight="1" thickBot="1" x14ac:dyDescent="0.3">
      <c r="B18" s="3" t="s">
        <v>1</v>
      </c>
      <c r="C18" s="247" t="s">
        <v>22</v>
      </c>
      <c r="D18" s="248"/>
      <c r="E18" s="249"/>
      <c r="F18" s="247" t="s">
        <v>22</v>
      </c>
      <c r="G18" s="250"/>
    </row>
    <row r="19" spans="2:7" x14ac:dyDescent="0.25">
      <c r="B19" s="294" t="s">
        <v>96</v>
      </c>
      <c r="C19" s="295"/>
      <c r="D19" s="295"/>
      <c r="E19" s="295"/>
      <c r="F19" s="295"/>
      <c r="G19" s="296"/>
    </row>
    <row r="20" spans="2:7" ht="30" customHeight="1" thickBot="1" x14ac:dyDescent="0.3">
      <c r="B20" s="297"/>
      <c r="C20" s="298"/>
      <c r="D20" s="298"/>
      <c r="E20" s="298"/>
      <c r="F20" s="298"/>
      <c r="G20" s="299"/>
    </row>
    <row r="21" spans="2:7" x14ac:dyDescent="0.25">
      <c r="B21" s="32"/>
      <c r="C21" s="32"/>
      <c r="D21" s="32"/>
      <c r="E21" s="32"/>
      <c r="F21" s="32"/>
      <c r="G21" s="32"/>
    </row>
    <row r="22" spans="2:7" ht="15.75" thickBot="1" x14ac:dyDescent="0.3"/>
    <row r="23" spans="2:7" x14ac:dyDescent="0.25">
      <c r="B23" s="321" t="s">
        <v>107</v>
      </c>
      <c r="C23" s="330"/>
      <c r="D23" s="330"/>
      <c r="E23" s="330"/>
      <c r="F23" s="330"/>
      <c r="G23" s="331"/>
    </row>
    <row r="24" spans="2:7" x14ac:dyDescent="0.25">
      <c r="B24" s="332"/>
      <c r="C24" s="333"/>
      <c r="D24" s="333"/>
      <c r="E24" s="333"/>
      <c r="F24" s="333"/>
      <c r="G24" s="334"/>
    </row>
    <row r="25" spans="2:7" ht="15.75" thickBot="1" x14ac:dyDescent="0.3">
      <c r="B25" s="335"/>
      <c r="C25" s="336"/>
      <c r="D25" s="336"/>
      <c r="E25" s="336"/>
      <c r="F25" s="336"/>
      <c r="G25" s="337"/>
    </row>
    <row r="26" spans="2:7" x14ac:dyDescent="0.25">
      <c r="B26" s="321" t="s">
        <v>105</v>
      </c>
      <c r="C26" s="322"/>
      <c r="D26" s="322"/>
      <c r="E26" s="322"/>
      <c r="F26" s="322"/>
      <c r="G26" s="323"/>
    </row>
    <row r="27" spans="2:7" x14ac:dyDescent="0.25">
      <c r="B27" s="324"/>
      <c r="C27" s="325"/>
      <c r="D27" s="325"/>
      <c r="E27" s="325"/>
      <c r="F27" s="325"/>
      <c r="G27" s="326"/>
    </row>
    <row r="28" spans="2:7" ht="15.75" thickBot="1" x14ac:dyDescent="0.3">
      <c r="B28" s="327"/>
      <c r="C28" s="328"/>
      <c r="D28" s="328"/>
      <c r="E28" s="328"/>
      <c r="F28" s="328"/>
      <c r="G28" s="329"/>
    </row>
  </sheetData>
  <mergeCells count="30">
    <mergeCell ref="C6:E6"/>
    <mergeCell ref="F6:G6"/>
    <mergeCell ref="B2:G2"/>
    <mergeCell ref="C4:E4"/>
    <mergeCell ref="C5:E5"/>
    <mergeCell ref="C12:D12"/>
    <mergeCell ref="C13:E13"/>
    <mergeCell ref="C14:D14"/>
    <mergeCell ref="B26:G28"/>
    <mergeCell ref="C17:E17"/>
    <mergeCell ref="F17:G17"/>
    <mergeCell ref="C18:E18"/>
    <mergeCell ref="F18:G18"/>
    <mergeCell ref="B19:G20"/>
    <mergeCell ref="B23:G25"/>
    <mergeCell ref="F14:G14"/>
    <mergeCell ref="F15:G15"/>
    <mergeCell ref="F16:G16"/>
    <mergeCell ref="C7:E7"/>
    <mergeCell ref="C8:E8"/>
    <mergeCell ref="C9:E9"/>
    <mergeCell ref="C10:E10"/>
    <mergeCell ref="C11:D11"/>
    <mergeCell ref="F7:G7"/>
    <mergeCell ref="F8:G8"/>
    <mergeCell ref="F9:G9"/>
    <mergeCell ref="F10:G10"/>
    <mergeCell ref="F13:G13"/>
    <mergeCell ref="F11:G11"/>
    <mergeCell ref="F12:G12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B26" sqref="B26:G28"/>
    </sheetView>
  </sheetViews>
  <sheetFormatPr defaultRowHeight="15" x14ac:dyDescent="0.25"/>
  <cols>
    <col min="2" max="2" width="20.5703125" customWidth="1"/>
    <col min="3" max="7" width="12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1:11" ht="15.75" thickBot="1" x14ac:dyDescent="0.3"/>
    <row r="2" spans="1:11" ht="19.5" thickBot="1" x14ac:dyDescent="0.35">
      <c r="A2" t="s">
        <v>115</v>
      </c>
      <c r="B2" s="338" t="s">
        <v>81</v>
      </c>
      <c r="C2" s="339"/>
      <c r="D2" s="339"/>
      <c r="E2" s="339"/>
      <c r="F2" s="339"/>
      <c r="G2" s="340"/>
      <c r="J2" s="1" t="s">
        <v>0</v>
      </c>
    </row>
    <row r="3" spans="1:11" ht="15.75" thickBot="1" x14ac:dyDescent="0.3"/>
    <row r="4" spans="1:11" x14ac:dyDescent="0.25">
      <c r="B4" s="25" t="s">
        <v>19</v>
      </c>
      <c r="C4" s="270">
        <v>1308</v>
      </c>
      <c r="D4" s="271"/>
      <c r="E4" s="272" t="s">
        <v>18</v>
      </c>
      <c r="F4" s="273"/>
      <c r="G4" s="139">
        <v>9</v>
      </c>
    </row>
    <row r="5" spans="1:11" ht="15.75" thickBot="1" x14ac:dyDescent="0.3">
      <c r="B5" s="24" t="s">
        <v>17</v>
      </c>
      <c r="C5" s="274" t="s">
        <v>32</v>
      </c>
      <c r="D5" s="275"/>
      <c r="E5" s="276" t="s">
        <v>16</v>
      </c>
      <c r="F5" s="277"/>
      <c r="G5" s="140">
        <v>8.8000000000000007</v>
      </c>
    </row>
    <row r="6" spans="1:11" ht="15.75" thickBot="1" x14ac:dyDescent="0.3">
      <c r="B6" s="23" t="s">
        <v>15</v>
      </c>
      <c r="C6" s="256" t="s">
        <v>14</v>
      </c>
      <c r="D6" s="258"/>
      <c r="E6" s="256" t="s">
        <v>13</v>
      </c>
      <c r="F6" s="257"/>
      <c r="G6" s="313"/>
    </row>
    <row r="7" spans="1:11" x14ac:dyDescent="0.25">
      <c r="B7" s="12" t="s">
        <v>4</v>
      </c>
      <c r="C7" s="254">
        <v>9</v>
      </c>
      <c r="D7" s="264"/>
      <c r="E7" s="144">
        <v>8.1999999999999993</v>
      </c>
      <c r="F7" s="145">
        <v>0.4</v>
      </c>
      <c r="G7" s="147">
        <v>0.2</v>
      </c>
    </row>
    <row r="8" spans="1:11" ht="15" customHeight="1" x14ac:dyDescent="0.25">
      <c r="B8" s="8" t="s">
        <v>12</v>
      </c>
      <c r="C8" s="242" t="s">
        <v>11</v>
      </c>
      <c r="D8" s="279"/>
      <c r="E8" s="141" t="s">
        <v>11</v>
      </c>
      <c r="F8" s="142" t="s">
        <v>10</v>
      </c>
      <c r="G8" s="146" t="s">
        <v>11</v>
      </c>
    </row>
    <row r="9" spans="1:11" x14ac:dyDescent="0.25">
      <c r="B9" s="8" t="s">
        <v>9</v>
      </c>
      <c r="C9" s="242" t="s">
        <v>34</v>
      </c>
      <c r="D9" s="279"/>
      <c r="E9" s="242" t="s">
        <v>73</v>
      </c>
      <c r="F9" s="278"/>
      <c r="G9" s="143" t="s">
        <v>108</v>
      </c>
    </row>
    <row r="10" spans="1:11" ht="15.75" thickBot="1" x14ac:dyDescent="0.3">
      <c r="B10" s="16" t="s">
        <v>8</v>
      </c>
      <c r="C10" s="314" t="s">
        <v>7</v>
      </c>
      <c r="D10" s="316"/>
      <c r="E10" s="251" t="s">
        <v>7</v>
      </c>
      <c r="F10" s="252"/>
      <c r="G10" s="266"/>
    </row>
    <row r="11" spans="1:11" x14ac:dyDescent="0.25">
      <c r="B11" s="12" t="s">
        <v>4</v>
      </c>
      <c r="C11" s="254">
        <v>9</v>
      </c>
      <c r="D11" s="264"/>
      <c r="E11" s="254">
        <v>7.1</v>
      </c>
      <c r="F11" s="255"/>
      <c r="G11" s="110">
        <v>1.7</v>
      </c>
    </row>
    <row r="12" spans="1:11" x14ac:dyDescent="0.25">
      <c r="B12" s="8" t="s">
        <v>6</v>
      </c>
      <c r="C12" s="242">
        <v>207</v>
      </c>
      <c r="D12" s="279"/>
      <c r="E12" s="242">
        <v>138</v>
      </c>
      <c r="F12" s="243"/>
      <c r="G12" s="108">
        <v>148</v>
      </c>
    </row>
    <row r="13" spans="1:11" x14ac:dyDescent="0.25">
      <c r="B13" s="19" t="s">
        <v>21</v>
      </c>
      <c r="C13" s="318" t="s">
        <v>71</v>
      </c>
      <c r="D13" s="320"/>
      <c r="E13" s="292" t="s">
        <v>111</v>
      </c>
      <c r="F13" s="341"/>
      <c r="G13" s="111" t="s">
        <v>112</v>
      </c>
    </row>
    <row r="14" spans="1:11" ht="15.75" thickBot="1" x14ac:dyDescent="0.3">
      <c r="B14" s="16" t="s">
        <v>5</v>
      </c>
      <c r="C14" s="251">
        <v>32.299999999999997</v>
      </c>
      <c r="D14" s="253"/>
      <c r="E14" s="314">
        <v>34.200000000000003</v>
      </c>
      <c r="F14" s="342"/>
      <c r="G14" s="107">
        <v>35</v>
      </c>
    </row>
    <row r="15" spans="1:11" x14ac:dyDescent="0.25">
      <c r="B15" s="12" t="s">
        <v>4</v>
      </c>
      <c r="C15" s="11">
        <v>8.6999999999999993</v>
      </c>
      <c r="D15" s="10">
        <v>0.3</v>
      </c>
      <c r="E15" s="11">
        <v>7.4</v>
      </c>
      <c r="F15" s="112">
        <v>1</v>
      </c>
      <c r="G15" s="9">
        <v>0.4</v>
      </c>
    </row>
    <row r="16" spans="1:11" ht="15.75" customHeight="1" x14ac:dyDescent="0.25">
      <c r="B16" s="8" t="s">
        <v>3</v>
      </c>
      <c r="C16" s="7">
        <v>16</v>
      </c>
      <c r="D16" s="5">
        <v>6</v>
      </c>
      <c r="E16" s="7">
        <v>9</v>
      </c>
      <c r="F16" s="104">
        <v>13</v>
      </c>
      <c r="G16" s="4">
        <v>4</v>
      </c>
      <c r="K16" t="s">
        <v>86</v>
      </c>
    </row>
    <row r="17" spans="2:7" x14ac:dyDescent="0.25">
      <c r="B17" s="6" t="s">
        <v>2</v>
      </c>
      <c r="C17" s="242" t="s">
        <v>22</v>
      </c>
      <c r="D17" s="243"/>
      <c r="E17" s="242" t="s">
        <v>113</v>
      </c>
      <c r="F17" s="278"/>
      <c r="G17" s="246"/>
    </row>
    <row r="18" spans="2:7" s="2" customFormat="1" ht="30" customHeight="1" thickBot="1" x14ac:dyDescent="0.3">
      <c r="B18" s="3" t="s">
        <v>1</v>
      </c>
      <c r="C18" s="247" t="s">
        <v>22</v>
      </c>
      <c r="D18" s="249"/>
      <c r="E18" s="247" t="s">
        <v>22</v>
      </c>
      <c r="F18" s="248"/>
      <c r="G18" s="250"/>
    </row>
    <row r="19" spans="2:7" x14ac:dyDescent="0.25">
      <c r="B19" s="294" t="s">
        <v>114</v>
      </c>
      <c r="C19" s="295"/>
      <c r="D19" s="295"/>
      <c r="E19" s="295"/>
      <c r="F19" s="295"/>
      <c r="G19" s="296"/>
    </row>
    <row r="20" spans="2:7" ht="30" customHeight="1" thickBot="1" x14ac:dyDescent="0.3">
      <c r="B20" s="297"/>
      <c r="C20" s="298"/>
      <c r="D20" s="298"/>
      <c r="E20" s="298"/>
      <c r="F20" s="298"/>
      <c r="G20" s="299"/>
    </row>
    <row r="21" spans="2:7" x14ac:dyDescent="0.25">
      <c r="B21" s="32"/>
      <c r="C21" s="32"/>
      <c r="D21" s="32"/>
      <c r="E21" s="32"/>
      <c r="F21" s="32"/>
      <c r="G21" s="32"/>
    </row>
    <row r="22" spans="2:7" ht="15.75" thickBot="1" x14ac:dyDescent="0.3"/>
    <row r="23" spans="2:7" x14ac:dyDescent="0.25">
      <c r="B23" s="321" t="s">
        <v>109</v>
      </c>
      <c r="C23" s="330"/>
      <c r="D23" s="330"/>
      <c r="E23" s="330"/>
      <c r="F23" s="330"/>
      <c r="G23" s="331"/>
    </row>
    <row r="24" spans="2:7" x14ac:dyDescent="0.25">
      <c r="B24" s="332"/>
      <c r="C24" s="333"/>
      <c r="D24" s="333"/>
      <c r="E24" s="333"/>
      <c r="F24" s="333"/>
      <c r="G24" s="334"/>
    </row>
    <row r="25" spans="2:7" ht="30.75" customHeight="1" thickBot="1" x14ac:dyDescent="0.3">
      <c r="B25" s="335"/>
      <c r="C25" s="336"/>
      <c r="D25" s="336"/>
      <c r="E25" s="336"/>
      <c r="F25" s="336"/>
      <c r="G25" s="337"/>
    </row>
    <row r="26" spans="2:7" x14ac:dyDescent="0.25">
      <c r="B26" s="343" t="s">
        <v>110</v>
      </c>
      <c r="C26" s="344"/>
      <c r="D26" s="344"/>
      <c r="E26" s="344"/>
      <c r="F26" s="344"/>
      <c r="G26" s="345"/>
    </row>
    <row r="27" spans="2:7" x14ac:dyDescent="0.25">
      <c r="B27" s="346"/>
      <c r="C27" s="347"/>
      <c r="D27" s="347"/>
      <c r="E27" s="347"/>
      <c r="F27" s="347"/>
      <c r="G27" s="348"/>
    </row>
    <row r="28" spans="2:7" ht="15.75" thickBot="1" x14ac:dyDescent="0.3">
      <c r="B28" s="349"/>
      <c r="C28" s="350"/>
      <c r="D28" s="350"/>
      <c r="E28" s="350"/>
      <c r="F28" s="350"/>
      <c r="G28" s="351"/>
    </row>
    <row r="31" spans="2:7" x14ac:dyDescent="0.25">
      <c r="B31" s="2"/>
    </row>
  </sheetData>
  <mergeCells count="28">
    <mergeCell ref="C6:D6"/>
    <mergeCell ref="E6:G6"/>
    <mergeCell ref="B2:G2"/>
    <mergeCell ref="C4:D4"/>
    <mergeCell ref="C5:D5"/>
    <mergeCell ref="E4:F4"/>
    <mergeCell ref="E5:F5"/>
    <mergeCell ref="B26:G28"/>
    <mergeCell ref="C17:D17"/>
    <mergeCell ref="E17:G17"/>
    <mergeCell ref="C18:D18"/>
    <mergeCell ref="E18:G18"/>
    <mergeCell ref="B19:G20"/>
    <mergeCell ref="B23:G25"/>
    <mergeCell ref="C12:D12"/>
    <mergeCell ref="C13:D13"/>
    <mergeCell ref="C14:D14"/>
    <mergeCell ref="C7:D7"/>
    <mergeCell ref="C8:D8"/>
    <mergeCell ref="C9:D9"/>
    <mergeCell ref="C10:D10"/>
    <mergeCell ref="C11:D11"/>
    <mergeCell ref="E9:F9"/>
    <mergeCell ref="E12:F12"/>
    <mergeCell ref="E13:F13"/>
    <mergeCell ref="E14:F14"/>
    <mergeCell ref="E10:G10"/>
    <mergeCell ref="E11:F11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1"/>
  <sheetViews>
    <sheetView workbookViewId="0">
      <selection activeCell="C31" sqref="C31"/>
    </sheetView>
  </sheetViews>
  <sheetFormatPr defaultRowHeight="15" x14ac:dyDescent="0.25"/>
  <cols>
    <col min="2" max="2" width="20.5703125" customWidth="1"/>
    <col min="3" max="3" width="19.85546875" bestFit="1" customWidth="1"/>
    <col min="4" max="4" width="17.5703125" bestFit="1" customWidth="1"/>
    <col min="5" max="5" width="12.7109375" customWidth="1"/>
    <col min="8" max="9" width="11.28515625" bestFit="1" customWidth="1"/>
    <col min="10" max="10" width="11" bestFit="1" customWidth="1"/>
    <col min="14" max="16" width="9.140625" customWidth="1"/>
  </cols>
  <sheetData>
    <row r="1" spans="2:8" ht="15.75" thickBot="1" x14ac:dyDescent="0.3"/>
    <row r="2" spans="2:8" ht="19.5" thickBot="1" x14ac:dyDescent="0.35">
      <c r="B2" s="338" t="s">
        <v>81</v>
      </c>
      <c r="C2" s="339"/>
      <c r="D2" s="339"/>
      <c r="E2" s="340"/>
      <c r="H2" s="1" t="s">
        <v>0</v>
      </c>
    </row>
    <row r="3" spans="2:8" ht="15.75" thickBot="1" x14ac:dyDescent="0.3"/>
    <row r="4" spans="2:8" x14ac:dyDescent="0.25">
      <c r="B4" s="25" t="s">
        <v>19</v>
      </c>
      <c r="C4" s="73">
        <v>1365</v>
      </c>
      <c r="D4" s="100" t="s">
        <v>18</v>
      </c>
      <c r="E4" s="139">
        <v>29.3</v>
      </c>
    </row>
    <row r="5" spans="2:8" ht="15.75" thickBot="1" x14ac:dyDescent="0.3">
      <c r="B5" s="24" t="s">
        <v>17</v>
      </c>
      <c r="C5" s="74" t="s">
        <v>32</v>
      </c>
      <c r="D5" s="101" t="s">
        <v>16</v>
      </c>
      <c r="E5" s="140">
        <v>28.4</v>
      </c>
    </row>
    <row r="6" spans="2:8" ht="15.75" thickBot="1" x14ac:dyDescent="0.3">
      <c r="B6" s="23" t="s">
        <v>15</v>
      </c>
      <c r="C6" s="75" t="s">
        <v>14</v>
      </c>
      <c r="D6" s="256" t="s">
        <v>13</v>
      </c>
      <c r="E6" s="313"/>
    </row>
    <row r="7" spans="2:8" x14ac:dyDescent="0.25">
      <c r="B7" s="12" t="s">
        <v>4</v>
      </c>
      <c r="C7" s="52">
        <v>29.3</v>
      </c>
      <c r="D7" s="254">
        <v>28.4</v>
      </c>
      <c r="E7" s="265"/>
    </row>
    <row r="8" spans="2:8" ht="15" customHeight="1" x14ac:dyDescent="0.25">
      <c r="B8" s="8" t="s">
        <v>12</v>
      </c>
      <c r="C8" s="57" t="s">
        <v>10</v>
      </c>
      <c r="D8" s="242" t="s">
        <v>10</v>
      </c>
      <c r="E8" s="246"/>
    </row>
    <row r="9" spans="2:8" x14ac:dyDescent="0.25">
      <c r="B9" s="8" t="s">
        <v>9</v>
      </c>
      <c r="C9" s="57" t="s">
        <v>67</v>
      </c>
      <c r="D9" s="242" t="s">
        <v>67</v>
      </c>
      <c r="E9" s="246"/>
    </row>
    <row r="10" spans="2:8" ht="15.75" thickBot="1" x14ac:dyDescent="0.3">
      <c r="B10" s="16" t="s">
        <v>8</v>
      </c>
      <c r="C10" s="48" t="s">
        <v>7</v>
      </c>
      <c r="D10" s="314" t="s">
        <v>7</v>
      </c>
      <c r="E10" s="317"/>
    </row>
    <row r="11" spans="2:8" x14ac:dyDescent="0.25">
      <c r="B11" s="12" t="s">
        <v>4</v>
      </c>
      <c r="C11" s="52">
        <v>29.3</v>
      </c>
      <c r="D11" s="254">
        <v>28.4</v>
      </c>
      <c r="E11" s="265"/>
    </row>
    <row r="12" spans="2:8" x14ac:dyDescent="0.25">
      <c r="B12" s="8" t="s">
        <v>6</v>
      </c>
      <c r="C12" s="57">
        <v>210</v>
      </c>
      <c r="D12" s="242">
        <v>239</v>
      </c>
      <c r="E12" s="246"/>
    </row>
    <row r="13" spans="2:8" x14ac:dyDescent="0.25">
      <c r="B13" s="19" t="s">
        <v>21</v>
      </c>
      <c r="C13" s="62" t="s">
        <v>68</v>
      </c>
      <c r="D13" s="242" t="s">
        <v>68</v>
      </c>
      <c r="E13" s="246"/>
    </row>
    <row r="14" spans="2:8" ht="15.75" thickBot="1" x14ac:dyDescent="0.3">
      <c r="B14" s="16" t="s">
        <v>5</v>
      </c>
      <c r="C14" s="48">
        <v>24.5</v>
      </c>
      <c r="D14" s="314">
        <v>23.3</v>
      </c>
      <c r="E14" s="317"/>
    </row>
    <row r="15" spans="2:8" x14ac:dyDescent="0.25">
      <c r="B15" s="12" t="s">
        <v>4</v>
      </c>
      <c r="C15" s="65">
        <v>29.3</v>
      </c>
      <c r="D15" s="254">
        <v>28.4</v>
      </c>
      <c r="E15" s="265"/>
    </row>
    <row r="16" spans="2:8" ht="15.75" customHeight="1" x14ac:dyDescent="0.25">
      <c r="B16" s="8" t="s">
        <v>3</v>
      </c>
      <c r="C16" s="57">
        <v>12</v>
      </c>
      <c r="D16" s="242">
        <v>12</v>
      </c>
      <c r="E16" s="246"/>
    </row>
    <row r="17" spans="2:5" x14ac:dyDescent="0.25">
      <c r="B17" s="6" t="s">
        <v>2</v>
      </c>
      <c r="C17" s="98" t="s">
        <v>85</v>
      </c>
      <c r="D17" s="242" t="s">
        <v>84</v>
      </c>
      <c r="E17" s="246"/>
    </row>
    <row r="18" spans="2:5" s="2" customFormat="1" ht="30" customHeight="1" thickBot="1" x14ac:dyDescent="0.3">
      <c r="B18" s="3" t="s">
        <v>1</v>
      </c>
      <c r="C18" s="72" t="s">
        <v>22</v>
      </c>
      <c r="D18" s="247" t="s">
        <v>22</v>
      </c>
      <c r="E18" s="250"/>
    </row>
    <row r="19" spans="2:5" x14ac:dyDescent="0.25">
      <c r="B19" s="294" t="s">
        <v>98</v>
      </c>
      <c r="C19" s="295"/>
      <c r="D19" s="295"/>
      <c r="E19" s="296"/>
    </row>
    <row r="20" spans="2:5" ht="30" customHeight="1" thickBot="1" x14ac:dyDescent="0.3">
      <c r="B20" s="297"/>
      <c r="C20" s="298"/>
      <c r="D20" s="298"/>
      <c r="E20" s="299"/>
    </row>
    <row r="21" spans="2:5" x14ac:dyDescent="0.25">
      <c r="B21" s="32"/>
      <c r="C21" s="32"/>
      <c r="D21" s="32"/>
      <c r="E21" s="32"/>
    </row>
    <row r="22" spans="2:5" ht="15.75" thickBot="1" x14ac:dyDescent="0.3"/>
    <row r="23" spans="2:5" x14ac:dyDescent="0.25">
      <c r="B23" s="321" t="s">
        <v>103</v>
      </c>
      <c r="C23" s="330"/>
      <c r="D23" s="330"/>
      <c r="E23" s="331"/>
    </row>
    <row r="24" spans="2:5" x14ac:dyDescent="0.25">
      <c r="B24" s="332"/>
      <c r="C24" s="333"/>
      <c r="D24" s="333"/>
      <c r="E24" s="334"/>
    </row>
    <row r="25" spans="2:5" ht="15.75" thickBot="1" x14ac:dyDescent="0.3">
      <c r="B25" s="335"/>
      <c r="C25" s="336"/>
      <c r="D25" s="336"/>
      <c r="E25" s="337"/>
    </row>
    <row r="26" spans="2:5" x14ac:dyDescent="0.25">
      <c r="B26" s="321" t="s">
        <v>105</v>
      </c>
      <c r="C26" s="322"/>
      <c r="D26" s="322"/>
      <c r="E26" s="323"/>
    </row>
    <row r="27" spans="2:5" x14ac:dyDescent="0.25">
      <c r="B27" s="324"/>
      <c r="C27" s="325"/>
      <c r="D27" s="325"/>
      <c r="E27" s="326"/>
    </row>
    <row r="28" spans="2:5" ht="15.75" thickBot="1" x14ac:dyDescent="0.3">
      <c r="B28" s="327"/>
      <c r="C28" s="328"/>
      <c r="D28" s="328"/>
      <c r="E28" s="329"/>
    </row>
    <row r="31" spans="2:5" x14ac:dyDescent="0.25">
      <c r="B31" s="2"/>
    </row>
  </sheetData>
  <mergeCells count="17">
    <mergeCell ref="B26:E28"/>
    <mergeCell ref="D17:E17"/>
    <mergeCell ref="D18:E18"/>
    <mergeCell ref="B19:E20"/>
    <mergeCell ref="B23:E25"/>
    <mergeCell ref="D14:E14"/>
    <mergeCell ref="D15:E15"/>
    <mergeCell ref="D16:E16"/>
    <mergeCell ref="D6:E6"/>
    <mergeCell ref="B2:E2"/>
    <mergeCell ref="D7:E7"/>
    <mergeCell ref="D8:E8"/>
    <mergeCell ref="D9:E9"/>
    <mergeCell ref="D10:E10"/>
    <mergeCell ref="D11:E11"/>
    <mergeCell ref="D12:E12"/>
    <mergeCell ref="D13:E13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1"/>
  <sheetViews>
    <sheetView workbookViewId="0">
      <selection activeCell="B26" sqref="B26:E28"/>
    </sheetView>
  </sheetViews>
  <sheetFormatPr defaultRowHeight="15" x14ac:dyDescent="0.25"/>
  <cols>
    <col min="2" max="2" width="20.5703125" customWidth="1"/>
    <col min="3" max="3" width="19.85546875" bestFit="1" customWidth="1"/>
    <col min="4" max="4" width="17.5703125" bestFit="1" customWidth="1"/>
    <col min="5" max="5" width="12.7109375" customWidth="1"/>
    <col min="8" max="9" width="11.28515625" bestFit="1" customWidth="1"/>
    <col min="10" max="10" width="11" bestFit="1" customWidth="1"/>
    <col min="14" max="16" width="9.140625" customWidth="1"/>
  </cols>
  <sheetData>
    <row r="1" spans="2:8" ht="15.75" thickBot="1" x14ac:dyDescent="0.3"/>
    <row r="2" spans="2:8" ht="19.5" thickBot="1" x14ac:dyDescent="0.35">
      <c r="B2" s="338" t="s">
        <v>81</v>
      </c>
      <c r="C2" s="339"/>
      <c r="D2" s="339"/>
      <c r="E2" s="340"/>
      <c r="H2" s="1" t="s">
        <v>0</v>
      </c>
    </row>
    <row r="3" spans="2:8" ht="15.75" thickBot="1" x14ac:dyDescent="0.3"/>
    <row r="4" spans="2:8" x14ac:dyDescent="0.25">
      <c r="B4" s="25" t="s">
        <v>19</v>
      </c>
      <c r="C4" s="73">
        <v>1379</v>
      </c>
      <c r="D4" s="105" t="s">
        <v>18</v>
      </c>
      <c r="E4" s="139">
        <v>13.8</v>
      </c>
    </row>
    <row r="5" spans="2:8" ht="15.75" thickBot="1" x14ac:dyDescent="0.3">
      <c r="B5" s="24" t="s">
        <v>17</v>
      </c>
      <c r="C5" s="74" t="s">
        <v>32</v>
      </c>
      <c r="D5" s="106" t="s">
        <v>16</v>
      </c>
      <c r="E5" s="140">
        <v>12.6</v>
      </c>
    </row>
    <row r="6" spans="2:8" ht="15.75" thickBot="1" x14ac:dyDescent="0.3">
      <c r="B6" s="23" t="s">
        <v>15</v>
      </c>
      <c r="C6" s="75" t="s">
        <v>14</v>
      </c>
      <c r="D6" s="256" t="s">
        <v>13</v>
      </c>
      <c r="E6" s="313"/>
    </row>
    <row r="7" spans="2:8" x14ac:dyDescent="0.25">
      <c r="B7" s="12" t="s">
        <v>4</v>
      </c>
      <c r="C7" s="52">
        <v>13.8</v>
      </c>
      <c r="D7" s="254">
        <v>12.6</v>
      </c>
      <c r="E7" s="265"/>
    </row>
    <row r="8" spans="2:8" ht="15" customHeight="1" x14ac:dyDescent="0.25">
      <c r="B8" s="8" t="s">
        <v>12</v>
      </c>
      <c r="C8" s="57" t="s">
        <v>10</v>
      </c>
      <c r="D8" s="242" t="s">
        <v>10</v>
      </c>
      <c r="E8" s="246"/>
    </row>
    <row r="9" spans="2:8" x14ac:dyDescent="0.25">
      <c r="B9" s="8" t="s">
        <v>9</v>
      </c>
      <c r="C9" s="57" t="s">
        <v>67</v>
      </c>
      <c r="D9" s="242" t="s">
        <v>67</v>
      </c>
      <c r="E9" s="246"/>
    </row>
    <row r="10" spans="2:8" ht="15.75" thickBot="1" x14ac:dyDescent="0.3">
      <c r="B10" s="16" t="s">
        <v>8</v>
      </c>
      <c r="C10" s="48" t="s">
        <v>7</v>
      </c>
      <c r="D10" s="314" t="s">
        <v>7</v>
      </c>
      <c r="E10" s="317"/>
    </row>
    <row r="11" spans="2:8" x14ac:dyDescent="0.25">
      <c r="B11" s="12" t="s">
        <v>4</v>
      </c>
      <c r="C11" s="52">
        <v>13.8</v>
      </c>
      <c r="D11" s="254">
        <v>12.6</v>
      </c>
      <c r="E11" s="265"/>
    </row>
    <row r="12" spans="2:8" x14ac:dyDescent="0.25">
      <c r="B12" s="8" t="s">
        <v>6</v>
      </c>
      <c r="C12" s="57">
        <v>239</v>
      </c>
      <c r="D12" s="242">
        <v>159</v>
      </c>
      <c r="E12" s="246"/>
    </row>
    <row r="13" spans="2:8" x14ac:dyDescent="0.25">
      <c r="B13" s="19" t="s">
        <v>21</v>
      </c>
      <c r="C13" s="62" t="s">
        <v>68</v>
      </c>
      <c r="D13" s="318" t="s">
        <v>87</v>
      </c>
      <c r="E13" s="352"/>
    </row>
    <row r="14" spans="2:8" ht="15.75" thickBot="1" x14ac:dyDescent="0.3">
      <c r="B14" s="16" t="s">
        <v>5</v>
      </c>
      <c r="C14" s="48">
        <v>23.3</v>
      </c>
      <c r="D14" s="251">
        <v>25.8</v>
      </c>
      <c r="E14" s="266"/>
    </row>
    <row r="15" spans="2:8" x14ac:dyDescent="0.25">
      <c r="B15" s="12" t="s">
        <v>4</v>
      </c>
      <c r="C15" s="65">
        <v>13.8</v>
      </c>
      <c r="D15" s="254">
        <v>12.6</v>
      </c>
      <c r="E15" s="265"/>
    </row>
    <row r="16" spans="2:8" ht="15.75" customHeight="1" x14ac:dyDescent="0.25">
      <c r="B16" s="8" t="s">
        <v>3</v>
      </c>
      <c r="C16" s="57">
        <v>12</v>
      </c>
      <c r="D16" s="242">
        <v>14</v>
      </c>
      <c r="E16" s="246"/>
    </row>
    <row r="17" spans="2:5" x14ac:dyDescent="0.25">
      <c r="B17" s="6" t="s">
        <v>2</v>
      </c>
      <c r="C17" s="98" t="s">
        <v>72</v>
      </c>
      <c r="D17" s="242" t="s">
        <v>88</v>
      </c>
      <c r="E17" s="246"/>
    </row>
    <row r="18" spans="2:5" s="2" customFormat="1" ht="30" customHeight="1" thickBot="1" x14ac:dyDescent="0.3">
      <c r="B18" s="3" t="s">
        <v>1</v>
      </c>
      <c r="C18" s="72" t="s">
        <v>22</v>
      </c>
      <c r="D18" s="247" t="s">
        <v>22</v>
      </c>
      <c r="E18" s="250"/>
    </row>
    <row r="19" spans="2:5" x14ac:dyDescent="0.25">
      <c r="B19" s="294" t="s">
        <v>97</v>
      </c>
      <c r="C19" s="295"/>
      <c r="D19" s="295"/>
      <c r="E19" s="296"/>
    </row>
    <row r="20" spans="2:5" ht="45" customHeight="1" thickBot="1" x14ac:dyDescent="0.3">
      <c r="B20" s="297"/>
      <c r="C20" s="298"/>
      <c r="D20" s="298"/>
      <c r="E20" s="299"/>
    </row>
    <row r="21" spans="2:5" x14ac:dyDescent="0.25">
      <c r="B21" s="32"/>
      <c r="C21" s="32"/>
      <c r="D21" s="32"/>
      <c r="E21" s="32"/>
    </row>
    <row r="22" spans="2:5" ht="15.75" thickBot="1" x14ac:dyDescent="0.3"/>
    <row r="23" spans="2:5" x14ac:dyDescent="0.25">
      <c r="B23" s="321" t="s">
        <v>106</v>
      </c>
      <c r="C23" s="330"/>
      <c r="D23" s="330"/>
      <c r="E23" s="331"/>
    </row>
    <row r="24" spans="2:5" x14ac:dyDescent="0.25">
      <c r="B24" s="332"/>
      <c r="C24" s="333"/>
      <c r="D24" s="333"/>
      <c r="E24" s="334"/>
    </row>
    <row r="25" spans="2:5" ht="15.75" thickBot="1" x14ac:dyDescent="0.3">
      <c r="B25" s="335"/>
      <c r="C25" s="336"/>
      <c r="D25" s="336"/>
      <c r="E25" s="337"/>
    </row>
    <row r="26" spans="2:5" x14ac:dyDescent="0.25">
      <c r="B26" s="321" t="s">
        <v>105</v>
      </c>
      <c r="C26" s="322"/>
      <c r="D26" s="322"/>
      <c r="E26" s="323"/>
    </row>
    <row r="27" spans="2:5" x14ac:dyDescent="0.25">
      <c r="B27" s="324"/>
      <c r="C27" s="325"/>
      <c r="D27" s="325"/>
      <c r="E27" s="326"/>
    </row>
    <row r="28" spans="2:5" ht="15.75" thickBot="1" x14ac:dyDescent="0.3">
      <c r="B28" s="327"/>
      <c r="C28" s="328"/>
      <c r="D28" s="328"/>
      <c r="E28" s="329"/>
    </row>
    <row r="31" spans="2:5" x14ac:dyDescent="0.25">
      <c r="B31" s="2"/>
    </row>
  </sheetData>
  <mergeCells count="17">
    <mergeCell ref="D14:E14"/>
    <mergeCell ref="D15:E15"/>
    <mergeCell ref="D16:E16"/>
    <mergeCell ref="D6:E6"/>
    <mergeCell ref="B2:E2"/>
    <mergeCell ref="D7:E7"/>
    <mergeCell ref="D8:E8"/>
    <mergeCell ref="D9:E9"/>
    <mergeCell ref="D10:E10"/>
    <mergeCell ref="D11:E11"/>
    <mergeCell ref="D12:E12"/>
    <mergeCell ref="D13:E13"/>
    <mergeCell ref="B26:E28"/>
    <mergeCell ref="D17:E17"/>
    <mergeCell ref="D18:E18"/>
    <mergeCell ref="B19:E20"/>
    <mergeCell ref="B23:E25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workbookViewId="0">
      <selection activeCell="B23" sqref="B23:H25"/>
    </sheetView>
  </sheetViews>
  <sheetFormatPr defaultRowHeight="15" x14ac:dyDescent="0.25"/>
  <cols>
    <col min="2" max="2" width="20.5703125" customWidth="1"/>
    <col min="3" max="8" width="12.7109375" customWidth="1"/>
    <col min="11" max="12" width="11.28515625" bestFit="1" customWidth="1"/>
    <col min="13" max="13" width="11" bestFit="1" customWidth="1"/>
    <col min="17" max="19" width="9.140625" customWidth="1"/>
  </cols>
  <sheetData>
    <row r="1" spans="2:11" ht="15.75" thickBot="1" x14ac:dyDescent="0.3"/>
    <row r="2" spans="2:11" ht="19.5" thickBot="1" x14ac:dyDescent="0.35">
      <c r="B2" s="353" t="s">
        <v>89</v>
      </c>
      <c r="C2" s="354"/>
      <c r="D2" s="354"/>
      <c r="E2" s="354"/>
      <c r="F2" s="354"/>
      <c r="G2" s="354"/>
      <c r="H2" s="355"/>
      <c r="K2" s="1"/>
    </row>
    <row r="3" spans="2:11" ht="15.75" thickBot="1" x14ac:dyDescent="0.3"/>
    <row r="4" spans="2:11" x14ac:dyDescent="0.25">
      <c r="B4" s="25" t="s">
        <v>19</v>
      </c>
      <c r="C4" s="270">
        <v>1445</v>
      </c>
      <c r="D4" s="271"/>
      <c r="E4" s="271"/>
      <c r="F4" s="272" t="s">
        <v>18</v>
      </c>
      <c r="G4" s="273"/>
      <c r="H4" s="26">
        <v>21.5</v>
      </c>
    </row>
    <row r="5" spans="2:11" ht="15.75" thickBot="1" x14ac:dyDescent="0.3">
      <c r="B5" s="24" t="s">
        <v>17</v>
      </c>
      <c r="C5" s="274" t="s">
        <v>32</v>
      </c>
      <c r="D5" s="275"/>
      <c r="E5" s="275"/>
      <c r="F5" s="276" t="s">
        <v>16</v>
      </c>
      <c r="G5" s="277"/>
      <c r="H5" s="27"/>
    </row>
    <row r="6" spans="2:11" ht="15.75" thickBot="1" x14ac:dyDescent="0.3">
      <c r="B6" s="23" t="s">
        <v>15</v>
      </c>
      <c r="C6" s="256" t="s">
        <v>14</v>
      </c>
      <c r="D6" s="257"/>
      <c r="E6" s="258"/>
      <c r="F6" s="256" t="s">
        <v>13</v>
      </c>
      <c r="G6" s="257"/>
      <c r="H6" s="313"/>
    </row>
    <row r="7" spans="2:11" x14ac:dyDescent="0.25">
      <c r="B7" s="12" t="s">
        <v>4</v>
      </c>
      <c r="C7" s="254">
        <v>18</v>
      </c>
      <c r="D7" s="255"/>
      <c r="E7" s="40">
        <v>3.5</v>
      </c>
      <c r="F7" s="38"/>
      <c r="G7" s="39"/>
      <c r="H7" s="20"/>
    </row>
    <row r="8" spans="2:11" ht="15" customHeight="1" x14ac:dyDescent="0.25">
      <c r="B8" s="8" t="s">
        <v>12</v>
      </c>
      <c r="C8" s="242" t="s">
        <v>11</v>
      </c>
      <c r="D8" s="243"/>
      <c r="E8" s="43" t="s">
        <v>10</v>
      </c>
      <c r="F8" s="41"/>
      <c r="G8" s="42"/>
      <c r="H8" s="46"/>
    </row>
    <row r="9" spans="2:11" x14ac:dyDescent="0.25">
      <c r="B9" s="8" t="s">
        <v>9</v>
      </c>
      <c r="C9" s="242" t="s">
        <v>33</v>
      </c>
      <c r="D9" s="278"/>
      <c r="E9" s="279"/>
      <c r="F9" s="41"/>
      <c r="G9" s="42"/>
      <c r="H9" s="4"/>
    </row>
    <row r="10" spans="2:11" ht="15.75" thickBot="1" x14ac:dyDescent="0.3">
      <c r="B10" s="16" t="s">
        <v>8</v>
      </c>
      <c r="C10" s="314" t="s">
        <v>7</v>
      </c>
      <c r="D10" s="315"/>
      <c r="E10" s="316"/>
      <c r="F10" s="44"/>
      <c r="G10" s="45"/>
      <c r="H10" s="47"/>
    </row>
    <row r="11" spans="2:11" x14ac:dyDescent="0.25">
      <c r="B11" s="12" t="s">
        <v>4</v>
      </c>
      <c r="C11" s="22">
        <v>7.7</v>
      </c>
      <c r="D11" s="21">
        <v>7.7</v>
      </c>
      <c r="E11" s="21">
        <v>6.1</v>
      </c>
      <c r="F11" s="22"/>
      <c r="G11" s="21"/>
      <c r="H11" s="20"/>
    </row>
    <row r="12" spans="2:11" x14ac:dyDescent="0.25">
      <c r="B12" s="8" t="s">
        <v>6</v>
      </c>
      <c r="C12" s="7">
        <v>147</v>
      </c>
      <c r="D12" s="5">
        <v>106</v>
      </c>
      <c r="E12" s="5">
        <v>150</v>
      </c>
      <c r="F12" s="7"/>
      <c r="G12" s="5"/>
      <c r="H12" s="4"/>
    </row>
    <row r="13" spans="2:11" x14ac:dyDescent="0.25">
      <c r="B13" s="19" t="s">
        <v>21</v>
      </c>
      <c r="C13" s="18" t="s">
        <v>36</v>
      </c>
      <c r="D13" s="17" t="s">
        <v>66</v>
      </c>
      <c r="E13" s="5" t="s">
        <v>36</v>
      </c>
      <c r="F13" s="18"/>
      <c r="G13" s="17"/>
      <c r="H13" s="4"/>
    </row>
    <row r="14" spans="2:11" ht="15.75" thickBot="1" x14ac:dyDescent="0.3">
      <c r="B14" s="16" t="s">
        <v>5</v>
      </c>
      <c r="C14" s="15">
        <v>32.700000000000003</v>
      </c>
      <c r="D14" s="14">
        <v>27.9</v>
      </c>
      <c r="E14" s="14">
        <v>37.5</v>
      </c>
      <c r="F14" s="15"/>
      <c r="G14" s="14"/>
      <c r="H14" s="13"/>
    </row>
    <row r="15" spans="2:11" x14ac:dyDescent="0.25">
      <c r="B15" s="12" t="s">
        <v>4</v>
      </c>
      <c r="C15" s="11">
        <v>11.6</v>
      </c>
      <c r="D15" s="10">
        <v>5.9</v>
      </c>
      <c r="E15" s="10">
        <v>4</v>
      </c>
      <c r="F15" s="11"/>
      <c r="G15" s="10"/>
      <c r="H15" s="9"/>
    </row>
    <row r="16" spans="2:11" ht="15.75" customHeight="1" x14ac:dyDescent="0.25">
      <c r="B16" s="8" t="s">
        <v>3</v>
      </c>
      <c r="C16" s="7">
        <v>11</v>
      </c>
      <c r="D16" s="5">
        <v>8</v>
      </c>
      <c r="E16" s="5">
        <v>14</v>
      </c>
      <c r="F16" s="7"/>
      <c r="G16" s="5"/>
      <c r="H16" s="4"/>
    </row>
    <row r="17" spans="2:8" x14ac:dyDescent="0.25">
      <c r="B17" s="6" t="s">
        <v>2</v>
      </c>
      <c r="C17" s="242" t="s">
        <v>75</v>
      </c>
      <c r="D17" s="278"/>
      <c r="E17" s="243"/>
      <c r="F17" s="242"/>
      <c r="G17" s="278"/>
      <c r="H17" s="246"/>
    </row>
    <row r="18" spans="2:8" s="2" customFormat="1" ht="30" customHeight="1" thickBot="1" x14ac:dyDescent="0.3">
      <c r="B18" s="3" t="s">
        <v>1</v>
      </c>
      <c r="C18" s="247" t="s">
        <v>22</v>
      </c>
      <c r="D18" s="248"/>
      <c r="E18" s="249"/>
      <c r="F18" s="247"/>
      <c r="G18" s="248"/>
      <c r="H18" s="250"/>
    </row>
    <row r="19" spans="2:8" x14ac:dyDescent="0.25">
      <c r="B19" s="294" t="s">
        <v>99</v>
      </c>
      <c r="C19" s="295"/>
      <c r="D19" s="295"/>
      <c r="E19" s="295"/>
      <c r="F19" s="295"/>
      <c r="G19" s="295"/>
      <c r="H19" s="296"/>
    </row>
    <row r="20" spans="2:8" ht="15.75" thickBot="1" x14ac:dyDescent="0.3">
      <c r="B20" s="297"/>
      <c r="C20" s="298"/>
      <c r="D20" s="298"/>
      <c r="E20" s="298"/>
      <c r="F20" s="298"/>
      <c r="G20" s="298"/>
      <c r="H20" s="299"/>
    </row>
    <row r="21" spans="2:8" x14ac:dyDescent="0.25">
      <c r="B21" s="32"/>
      <c r="C21" s="32"/>
      <c r="D21" s="32"/>
      <c r="E21" s="32"/>
      <c r="F21" s="32"/>
      <c r="G21" s="32"/>
      <c r="H21" s="32"/>
    </row>
    <row r="22" spans="2:8" ht="15.75" thickBot="1" x14ac:dyDescent="0.3"/>
    <row r="23" spans="2:8" x14ac:dyDescent="0.25">
      <c r="B23" s="309" t="s">
        <v>27</v>
      </c>
      <c r="C23" s="301"/>
      <c r="D23" s="301"/>
      <c r="E23" s="301"/>
      <c r="F23" s="301"/>
      <c r="G23" s="301"/>
      <c r="H23" s="302"/>
    </row>
    <row r="24" spans="2:8" x14ac:dyDescent="0.25">
      <c r="B24" s="303"/>
      <c r="C24" s="304"/>
      <c r="D24" s="304"/>
      <c r="E24" s="304"/>
      <c r="F24" s="304"/>
      <c r="G24" s="304"/>
      <c r="H24" s="305"/>
    </row>
    <row r="25" spans="2:8" ht="15.75" thickBot="1" x14ac:dyDescent="0.3">
      <c r="B25" s="306"/>
      <c r="C25" s="307"/>
      <c r="D25" s="307"/>
      <c r="E25" s="307"/>
      <c r="F25" s="307"/>
      <c r="G25" s="307"/>
      <c r="H25" s="308"/>
    </row>
    <row r="26" spans="2:8" x14ac:dyDescent="0.25">
      <c r="B26" s="309" t="s">
        <v>26</v>
      </c>
      <c r="C26" s="301"/>
      <c r="D26" s="301"/>
      <c r="E26" s="301"/>
      <c r="F26" s="301"/>
      <c r="G26" s="301"/>
      <c r="H26" s="302"/>
    </row>
    <row r="27" spans="2:8" x14ac:dyDescent="0.25">
      <c r="B27" s="303"/>
      <c r="C27" s="304"/>
      <c r="D27" s="304"/>
      <c r="E27" s="304"/>
      <c r="F27" s="304"/>
      <c r="G27" s="304"/>
      <c r="H27" s="305"/>
    </row>
    <row r="28" spans="2:8" ht="15.75" thickBot="1" x14ac:dyDescent="0.3">
      <c r="B28" s="306"/>
      <c r="C28" s="307"/>
      <c r="D28" s="307"/>
      <c r="E28" s="307"/>
      <c r="F28" s="307"/>
      <c r="G28" s="307"/>
      <c r="H28" s="308"/>
    </row>
  </sheetData>
  <mergeCells count="18">
    <mergeCell ref="C6:E6"/>
    <mergeCell ref="F6:H6"/>
    <mergeCell ref="B2:H2"/>
    <mergeCell ref="C4:E4"/>
    <mergeCell ref="F4:G4"/>
    <mergeCell ref="C5:E5"/>
    <mergeCell ref="F5:G5"/>
    <mergeCell ref="C7:D7"/>
    <mergeCell ref="C8:D8"/>
    <mergeCell ref="C9:E9"/>
    <mergeCell ref="C10:E10"/>
    <mergeCell ref="B26:H28"/>
    <mergeCell ref="C17:E17"/>
    <mergeCell ref="F17:H17"/>
    <mergeCell ref="C18:E18"/>
    <mergeCell ref="F18:H18"/>
    <mergeCell ref="B19:H20"/>
    <mergeCell ref="B23:H25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1"/>
  <sheetViews>
    <sheetView workbookViewId="0">
      <selection activeCell="B26" sqref="B26:I28"/>
    </sheetView>
  </sheetViews>
  <sheetFormatPr defaultRowHeight="15" x14ac:dyDescent="0.25"/>
  <cols>
    <col min="2" max="2" width="20.5703125" customWidth="1"/>
    <col min="3" max="8" width="12.7109375" customWidth="1"/>
    <col min="9" max="9" width="16.140625" customWidth="1"/>
    <col min="12" max="13" width="11.28515625" bestFit="1" customWidth="1"/>
    <col min="14" max="14" width="11" bestFit="1" customWidth="1"/>
    <col min="18" max="20" width="9.140625" customWidth="1"/>
  </cols>
  <sheetData>
    <row r="1" spans="2:14" ht="15.75" thickBot="1" x14ac:dyDescent="0.3"/>
    <row r="2" spans="2:14" ht="19.5" thickBot="1" x14ac:dyDescent="0.35">
      <c r="B2" s="338" t="s">
        <v>81</v>
      </c>
      <c r="C2" s="339"/>
      <c r="D2" s="339"/>
      <c r="E2" s="339"/>
      <c r="F2" s="339"/>
      <c r="G2" s="339"/>
      <c r="H2" s="339"/>
      <c r="I2" s="340"/>
      <c r="L2" s="1" t="s">
        <v>0</v>
      </c>
    </row>
    <row r="3" spans="2:14" ht="15.75" thickBot="1" x14ac:dyDescent="0.3"/>
    <row r="4" spans="2:14" x14ac:dyDescent="0.25">
      <c r="B4" s="25" t="s">
        <v>19</v>
      </c>
      <c r="C4" s="270">
        <v>1455</v>
      </c>
      <c r="D4" s="271"/>
      <c r="E4" s="271"/>
      <c r="F4" s="271"/>
      <c r="G4" s="272" t="s">
        <v>18</v>
      </c>
      <c r="H4" s="273"/>
      <c r="I4" s="139">
        <v>48.3</v>
      </c>
    </row>
    <row r="5" spans="2:14" ht="15.75" thickBot="1" x14ac:dyDescent="0.3">
      <c r="B5" s="24" t="s">
        <v>17</v>
      </c>
      <c r="C5" s="274" t="s">
        <v>32</v>
      </c>
      <c r="D5" s="275"/>
      <c r="E5" s="275"/>
      <c r="F5" s="275"/>
      <c r="G5" s="276" t="s">
        <v>16</v>
      </c>
      <c r="H5" s="277"/>
      <c r="I5" s="140">
        <v>50.3</v>
      </c>
    </row>
    <row r="6" spans="2:14" ht="15.75" thickBot="1" x14ac:dyDescent="0.3">
      <c r="B6" s="23" t="s">
        <v>15</v>
      </c>
      <c r="C6" s="256" t="s">
        <v>14</v>
      </c>
      <c r="D6" s="257"/>
      <c r="E6" s="257"/>
      <c r="F6" s="258"/>
      <c r="G6" s="256" t="s">
        <v>13</v>
      </c>
      <c r="H6" s="257"/>
      <c r="I6" s="313"/>
    </row>
    <row r="7" spans="2:14" x14ac:dyDescent="0.25">
      <c r="B7" s="12" t="s">
        <v>4</v>
      </c>
      <c r="C7" s="254">
        <v>45.9</v>
      </c>
      <c r="D7" s="255"/>
      <c r="E7" s="358">
        <v>2.4</v>
      </c>
      <c r="F7" s="264"/>
      <c r="G7" s="254">
        <v>47.7</v>
      </c>
      <c r="H7" s="255"/>
      <c r="I7" s="20">
        <v>2.6</v>
      </c>
    </row>
    <row r="8" spans="2:14" ht="15" customHeight="1" x14ac:dyDescent="0.25">
      <c r="B8" s="8" t="s">
        <v>12</v>
      </c>
      <c r="C8" s="242" t="s">
        <v>11</v>
      </c>
      <c r="D8" s="243"/>
      <c r="E8" s="359" t="s">
        <v>10</v>
      </c>
      <c r="F8" s="279"/>
      <c r="G8" s="242" t="s">
        <v>11</v>
      </c>
      <c r="H8" s="243"/>
      <c r="I8" s="4" t="s">
        <v>10</v>
      </c>
    </row>
    <row r="9" spans="2:14" x14ac:dyDescent="0.25">
      <c r="B9" s="8" t="s">
        <v>9</v>
      </c>
      <c r="C9" s="242" t="s">
        <v>34</v>
      </c>
      <c r="D9" s="278"/>
      <c r="E9" s="278"/>
      <c r="F9" s="279"/>
      <c r="G9" s="242" t="s">
        <v>34</v>
      </c>
      <c r="H9" s="278"/>
      <c r="I9" s="246"/>
    </row>
    <row r="10" spans="2:14" ht="15.75" thickBot="1" x14ac:dyDescent="0.3">
      <c r="B10" s="16" t="s">
        <v>8</v>
      </c>
      <c r="C10" s="314" t="s">
        <v>7</v>
      </c>
      <c r="D10" s="315"/>
      <c r="E10" s="315"/>
      <c r="F10" s="316"/>
      <c r="G10" s="314" t="s">
        <v>7</v>
      </c>
      <c r="H10" s="315"/>
      <c r="I10" s="317"/>
      <c r="N10" s="28"/>
    </row>
    <row r="11" spans="2:14" s="2" customFormat="1" x14ac:dyDescent="0.25">
      <c r="B11" s="99" t="s">
        <v>4</v>
      </c>
      <c r="C11" s="356">
        <v>20.9</v>
      </c>
      <c r="D11" s="357"/>
      <c r="E11" s="54">
        <v>19.899999999999999</v>
      </c>
      <c r="F11" s="54">
        <v>7.5</v>
      </c>
      <c r="G11" s="52">
        <v>30</v>
      </c>
      <c r="H11" s="54">
        <v>6.8</v>
      </c>
      <c r="I11" s="56">
        <v>13.5</v>
      </c>
    </row>
    <row r="12" spans="2:14" s="2" customFormat="1" ht="45" x14ac:dyDescent="0.25">
      <c r="B12" s="76" t="s">
        <v>6</v>
      </c>
      <c r="C12" s="289">
        <v>157</v>
      </c>
      <c r="D12" s="290"/>
      <c r="E12" s="59">
        <v>207</v>
      </c>
      <c r="F12" s="59">
        <v>107</v>
      </c>
      <c r="G12" s="57">
        <v>247</v>
      </c>
      <c r="H12" s="59">
        <v>167</v>
      </c>
      <c r="I12" s="103" t="s">
        <v>90</v>
      </c>
    </row>
    <row r="13" spans="2:14" s="2" customFormat="1" ht="45" x14ac:dyDescent="0.25">
      <c r="B13" s="69" t="s">
        <v>21</v>
      </c>
      <c r="C13" s="292" t="s">
        <v>76</v>
      </c>
      <c r="D13" s="341"/>
      <c r="E13" s="64" t="s">
        <v>71</v>
      </c>
      <c r="F13" s="59" t="s">
        <v>65</v>
      </c>
      <c r="G13" s="62" t="s">
        <v>74</v>
      </c>
      <c r="H13" s="64" t="s">
        <v>83</v>
      </c>
      <c r="I13" s="103" t="s">
        <v>91</v>
      </c>
    </row>
    <row r="14" spans="2:14" s="2" customFormat="1" ht="45.75" thickBot="1" x14ac:dyDescent="0.3">
      <c r="B14" s="97" t="s">
        <v>5</v>
      </c>
      <c r="C14" s="247" t="s">
        <v>77</v>
      </c>
      <c r="D14" s="249"/>
      <c r="E14" s="50">
        <v>32.299999999999997</v>
      </c>
      <c r="F14" s="50">
        <v>25.6</v>
      </c>
      <c r="G14" s="48">
        <v>29.2</v>
      </c>
      <c r="H14" s="50">
        <v>22.6</v>
      </c>
      <c r="I14" s="113" t="s">
        <v>92</v>
      </c>
    </row>
    <row r="15" spans="2:14" s="2" customFormat="1" x14ac:dyDescent="0.25">
      <c r="B15" s="99" t="s">
        <v>4</v>
      </c>
      <c r="C15" s="65">
        <v>18.399999999999999</v>
      </c>
      <c r="D15" s="67">
        <v>11.5</v>
      </c>
      <c r="E15" s="67">
        <v>7.9</v>
      </c>
      <c r="F15" s="67">
        <v>10.5</v>
      </c>
      <c r="G15" s="65">
        <v>28.3</v>
      </c>
      <c r="H15" s="67">
        <v>7.7</v>
      </c>
      <c r="I15" s="68">
        <v>14.4</v>
      </c>
    </row>
    <row r="16" spans="2:14" s="2" customFormat="1" ht="45" x14ac:dyDescent="0.25">
      <c r="B16" s="76" t="s">
        <v>3</v>
      </c>
      <c r="C16" s="57">
        <v>14</v>
      </c>
      <c r="D16" s="59">
        <v>13</v>
      </c>
      <c r="E16" s="59">
        <v>12</v>
      </c>
      <c r="F16" s="64" t="s">
        <v>78</v>
      </c>
      <c r="G16" s="57">
        <v>15</v>
      </c>
      <c r="H16" s="59">
        <v>14</v>
      </c>
      <c r="I16" s="103" t="s">
        <v>93</v>
      </c>
    </row>
    <row r="17" spans="2:9" x14ac:dyDescent="0.25">
      <c r="B17" s="6" t="s">
        <v>2</v>
      </c>
      <c r="C17" s="242" t="s">
        <v>79</v>
      </c>
      <c r="D17" s="278"/>
      <c r="E17" s="278"/>
      <c r="F17" s="243"/>
      <c r="G17" s="242" t="s">
        <v>94</v>
      </c>
      <c r="H17" s="278"/>
      <c r="I17" s="246"/>
    </row>
    <row r="18" spans="2:9" s="2" customFormat="1" ht="30" customHeight="1" thickBot="1" x14ac:dyDescent="0.3">
      <c r="B18" s="3" t="s">
        <v>1</v>
      </c>
      <c r="C18" s="247" t="s">
        <v>22</v>
      </c>
      <c r="D18" s="248"/>
      <c r="E18" s="248"/>
      <c r="F18" s="249"/>
      <c r="G18" s="247" t="s">
        <v>22</v>
      </c>
      <c r="H18" s="248"/>
      <c r="I18" s="250"/>
    </row>
    <row r="19" spans="2:9" x14ac:dyDescent="0.25">
      <c r="B19" s="294" t="s">
        <v>100</v>
      </c>
      <c r="C19" s="295"/>
      <c r="D19" s="295"/>
      <c r="E19" s="295"/>
      <c r="F19" s="295"/>
      <c r="G19" s="295"/>
      <c r="H19" s="295"/>
      <c r="I19" s="296"/>
    </row>
    <row r="20" spans="2:9" ht="30" customHeight="1" thickBot="1" x14ac:dyDescent="0.3">
      <c r="B20" s="297"/>
      <c r="C20" s="298"/>
      <c r="D20" s="298"/>
      <c r="E20" s="298"/>
      <c r="F20" s="298"/>
      <c r="G20" s="298"/>
      <c r="H20" s="298"/>
      <c r="I20" s="299"/>
    </row>
    <row r="21" spans="2:9" x14ac:dyDescent="0.25">
      <c r="B21" s="32"/>
      <c r="C21" s="32"/>
      <c r="D21" s="32"/>
      <c r="E21" s="32"/>
      <c r="F21" s="32"/>
      <c r="G21" s="32"/>
      <c r="H21" s="32"/>
      <c r="I21" s="32"/>
    </row>
    <row r="22" spans="2:9" ht="15.75" thickBot="1" x14ac:dyDescent="0.3"/>
    <row r="23" spans="2:9" x14ac:dyDescent="0.25">
      <c r="B23" s="321" t="s">
        <v>104</v>
      </c>
      <c r="C23" s="330"/>
      <c r="D23" s="330"/>
      <c r="E23" s="330"/>
      <c r="F23" s="330"/>
      <c r="G23" s="330"/>
      <c r="H23" s="330"/>
      <c r="I23" s="331"/>
    </row>
    <row r="24" spans="2:9" x14ac:dyDescent="0.25">
      <c r="B24" s="332"/>
      <c r="C24" s="333"/>
      <c r="D24" s="333"/>
      <c r="E24" s="333"/>
      <c r="F24" s="333"/>
      <c r="G24" s="333"/>
      <c r="H24" s="333"/>
      <c r="I24" s="334"/>
    </row>
    <row r="25" spans="2:9" ht="15.75" thickBot="1" x14ac:dyDescent="0.3">
      <c r="B25" s="335"/>
      <c r="C25" s="336"/>
      <c r="D25" s="336"/>
      <c r="E25" s="336"/>
      <c r="F25" s="336"/>
      <c r="G25" s="336"/>
      <c r="H25" s="336"/>
      <c r="I25" s="337"/>
    </row>
    <row r="26" spans="2:9" x14ac:dyDescent="0.25">
      <c r="B26" s="321" t="s">
        <v>105</v>
      </c>
      <c r="C26" s="322"/>
      <c r="D26" s="322"/>
      <c r="E26" s="322"/>
      <c r="F26" s="322"/>
      <c r="G26" s="322"/>
      <c r="H26" s="322"/>
      <c r="I26" s="323"/>
    </row>
    <row r="27" spans="2:9" x14ac:dyDescent="0.25">
      <c r="B27" s="324"/>
      <c r="C27" s="325"/>
      <c r="D27" s="325"/>
      <c r="E27" s="325"/>
      <c r="F27" s="325"/>
      <c r="G27" s="325"/>
      <c r="H27" s="325"/>
      <c r="I27" s="326"/>
    </row>
    <row r="28" spans="2:9" ht="15.75" thickBot="1" x14ac:dyDescent="0.3">
      <c r="B28" s="327"/>
      <c r="C28" s="328"/>
      <c r="D28" s="328"/>
      <c r="E28" s="328"/>
      <c r="F28" s="328"/>
      <c r="G28" s="328"/>
      <c r="H28" s="328"/>
      <c r="I28" s="329"/>
    </row>
    <row r="31" spans="2:9" x14ac:dyDescent="0.25">
      <c r="B31" s="2"/>
    </row>
  </sheetData>
  <mergeCells count="28">
    <mergeCell ref="C6:F6"/>
    <mergeCell ref="G6:I6"/>
    <mergeCell ref="B2:I2"/>
    <mergeCell ref="C4:F4"/>
    <mergeCell ref="G4:H4"/>
    <mergeCell ref="C5:F5"/>
    <mergeCell ref="G5:H5"/>
    <mergeCell ref="B26:I28"/>
    <mergeCell ref="C17:F17"/>
    <mergeCell ref="G17:I17"/>
    <mergeCell ref="C18:F18"/>
    <mergeCell ref="G18:I18"/>
    <mergeCell ref="B19:I20"/>
    <mergeCell ref="B23:I25"/>
    <mergeCell ref="C12:D12"/>
    <mergeCell ref="C13:D13"/>
    <mergeCell ref="C14:D14"/>
    <mergeCell ref="C7:D7"/>
    <mergeCell ref="C8:D8"/>
    <mergeCell ref="C9:F9"/>
    <mergeCell ref="C10:F10"/>
    <mergeCell ref="E7:F7"/>
    <mergeCell ref="E8:F8"/>
    <mergeCell ref="G7:H7"/>
    <mergeCell ref="G8:H8"/>
    <mergeCell ref="G9:I9"/>
    <mergeCell ref="G10:I10"/>
    <mergeCell ref="C11:D11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1"/>
  <sheetViews>
    <sheetView workbookViewId="0">
      <selection activeCell="B26" sqref="B26:G28"/>
    </sheetView>
  </sheetViews>
  <sheetFormatPr defaultRowHeight="15" x14ac:dyDescent="0.25"/>
  <cols>
    <col min="2" max="2" width="20.5703125" customWidth="1"/>
    <col min="3" max="7" width="12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2:10" ht="15.75" thickBot="1" x14ac:dyDescent="0.3"/>
    <row r="2" spans="2:10" ht="19.5" thickBot="1" x14ac:dyDescent="0.35">
      <c r="B2" s="338" t="s">
        <v>81</v>
      </c>
      <c r="C2" s="339"/>
      <c r="D2" s="339"/>
      <c r="E2" s="339"/>
      <c r="F2" s="339"/>
      <c r="G2" s="340"/>
      <c r="J2" s="1" t="s">
        <v>0</v>
      </c>
    </row>
    <row r="3" spans="2:10" ht="15.75" thickBot="1" x14ac:dyDescent="0.3"/>
    <row r="4" spans="2:10" x14ac:dyDescent="0.25">
      <c r="B4" s="25" t="s">
        <v>19</v>
      </c>
      <c r="C4" s="270">
        <v>1498</v>
      </c>
      <c r="D4" s="271"/>
      <c r="E4" s="272" t="s">
        <v>18</v>
      </c>
      <c r="F4" s="273"/>
      <c r="G4" s="139">
        <v>11.3</v>
      </c>
    </row>
    <row r="5" spans="2:10" ht="15.75" thickBot="1" x14ac:dyDescent="0.3">
      <c r="B5" s="24" t="s">
        <v>17</v>
      </c>
      <c r="C5" s="274" t="s">
        <v>32</v>
      </c>
      <c r="D5" s="275"/>
      <c r="E5" s="276" t="s">
        <v>16</v>
      </c>
      <c r="F5" s="277"/>
      <c r="G5" s="140">
        <v>11.9</v>
      </c>
    </row>
    <row r="6" spans="2:10" ht="15.75" thickBot="1" x14ac:dyDescent="0.3">
      <c r="B6" s="23" t="s">
        <v>15</v>
      </c>
      <c r="C6" s="256" t="s">
        <v>14</v>
      </c>
      <c r="D6" s="258"/>
      <c r="E6" s="256" t="s">
        <v>13</v>
      </c>
      <c r="F6" s="257"/>
      <c r="G6" s="313"/>
    </row>
    <row r="7" spans="2:10" x14ac:dyDescent="0.25">
      <c r="B7" s="12" t="s">
        <v>4</v>
      </c>
      <c r="C7" s="254">
        <v>11.3</v>
      </c>
      <c r="D7" s="264"/>
      <c r="E7" s="254">
        <v>11.9</v>
      </c>
      <c r="F7" s="263"/>
      <c r="G7" s="265"/>
    </row>
    <row r="8" spans="2:10" ht="15" customHeight="1" x14ac:dyDescent="0.25">
      <c r="B8" s="8" t="s">
        <v>12</v>
      </c>
      <c r="C8" s="242" t="s">
        <v>11</v>
      </c>
      <c r="D8" s="279"/>
      <c r="E8" s="242" t="s">
        <v>11</v>
      </c>
      <c r="F8" s="278"/>
      <c r="G8" s="246"/>
    </row>
    <row r="9" spans="2:10" x14ac:dyDescent="0.25">
      <c r="B9" s="8" t="s">
        <v>9</v>
      </c>
      <c r="C9" s="242" t="s">
        <v>34</v>
      </c>
      <c r="D9" s="279"/>
      <c r="E9" s="242" t="s">
        <v>34</v>
      </c>
      <c r="F9" s="278"/>
      <c r="G9" s="246"/>
    </row>
    <row r="10" spans="2:10" ht="15.75" thickBot="1" x14ac:dyDescent="0.3">
      <c r="B10" s="16" t="s">
        <v>8</v>
      </c>
      <c r="C10" s="314" t="s">
        <v>7</v>
      </c>
      <c r="D10" s="316"/>
      <c r="E10" s="314" t="s">
        <v>7</v>
      </c>
      <c r="F10" s="315"/>
      <c r="G10" s="317"/>
    </row>
    <row r="11" spans="2:10" x14ac:dyDescent="0.25">
      <c r="B11" s="12" t="s">
        <v>4</v>
      </c>
      <c r="C11" s="254">
        <v>11.3</v>
      </c>
      <c r="D11" s="264"/>
      <c r="E11" s="22">
        <v>10.4</v>
      </c>
      <c r="F11" s="21">
        <v>0.9</v>
      </c>
      <c r="G11" s="20">
        <v>0.6</v>
      </c>
    </row>
    <row r="12" spans="2:10" x14ac:dyDescent="0.25">
      <c r="B12" s="8" t="s">
        <v>6</v>
      </c>
      <c r="C12" s="242">
        <v>207</v>
      </c>
      <c r="D12" s="279"/>
      <c r="E12" s="7">
        <v>257</v>
      </c>
      <c r="F12" s="5">
        <v>246</v>
      </c>
      <c r="G12" s="4">
        <v>107</v>
      </c>
    </row>
    <row r="13" spans="2:10" x14ac:dyDescent="0.25">
      <c r="B13" s="19" t="s">
        <v>21</v>
      </c>
      <c r="C13" s="318" t="s">
        <v>71</v>
      </c>
      <c r="D13" s="320"/>
      <c r="E13" s="18" t="s">
        <v>71</v>
      </c>
      <c r="F13" s="17" t="s">
        <v>74</v>
      </c>
      <c r="G13" s="4" t="s">
        <v>65</v>
      </c>
    </row>
    <row r="14" spans="2:10" ht="15.75" thickBot="1" x14ac:dyDescent="0.3">
      <c r="B14" s="16" t="s">
        <v>5</v>
      </c>
      <c r="C14" s="251">
        <v>32.299999999999997</v>
      </c>
      <c r="D14" s="253"/>
      <c r="E14" s="15">
        <v>30.2</v>
      </c>
      <c r="F14" s="14">
        <v>28.2</v>
      </c>
      <c r="G14" s="13">
        <v>20.6</v>
      </c>
    </row>
    <row r="15" spans="2:10" x14ac:dyDescent="0.25">
      <c r="B15" s="12" t="s">
        <v>4</v>
      </c>
      <c r="C15" s="11">
        <v>10.5</v>
      </c>
      <c r="D15" s="10">
        <v>0.8</v>
      </c>
      <c r="E15" s="11">
        <v>10.4</v>
      </c>
      <c r="F15" s="10">
        <v>0.9</v>
      </c>
      <c r="G15" s="9">
        <v>0.6</v>
      </c>
    </row>
    <row r="16" spans="2:10" ht="15.75" customHeight="1" x14ac:dyDescent="0.25">
      <c r="B16" s="8" t="s">
        <v>3</v>
      </c>
      <c r="C16" s="7">
        <v>14</v>
      </c>
      <c r="D16" s="5">
        <v>17</v>
      </c>
      <c r="E16" s="7">
        <v>16</v>
      </c>
      <c r="F16" s="5">
        <v>15</v>
      </c>
      <c r="G16" s="4">
        <v>8</v>
      </c>
    </row>
    <row r="17" spans="2:7" x14ac:dyDescent="0.25">
      <c r="B17" s="6" t="s">
        <v>2</v>
      </c>
      <c r="C17" s="242" t="s">
        <v>80</v>
      </c>
      <c r="D17" s="243"/>
      <c r="E17" s="242" t="s">
        <v>95</v>
      </c>
      <c r="F17" s="278"/>
      <c r="G17" s="246"/>
    </row>
    <row r="18" spans="2:7" s="2" customFormat="1" ht="30" customHeight="1" thickBot="1" x14ac:dyDescent="0.3">
      <c r="B18" s="3" t="s">
        <v>1</v>
      </c>
      <c r="C18" s="247" t="s">
        <v>22</v>
      </c>
      <c r="D18" s="249"/>
      <c r="E18" s="247" t="s">
        <v>22</v>
      </c>
      <c r="F18" s="248"/>
      <c r="G18" s="250"/>
    </row>
    <row r="19" spans="2:7" x14ac:dyDescent="0.25">
      <c r="B19" s="294" t="s">
        <v>101</v>
      </c>
      <c r="C19" s="295"/>
      <c r="D19" s="295"/>
      <c r="E19" s="295"/>
      <c r="F19" s="295"/>
      <c r="G19" s="296"/>
    </row>
    <row r="20" spans="2:7" ht="30" customHeight="1" thickBot="1" x14ac:dyDescent="0.3">
      <c r="B20" s="297"/>
      <c r="C20" s="298"/>
      <c r="D20" s="298"/>
      <c r="E20" s="298"/>
      <c r="F20" s="298"/>
      <c r="G20" s="299"/>
    </row>
    <row r="21" spans="2:7" x14ac:dyDescent="0.25">
      <c r="B21" s="32"/>
      <c r="C21" s="32"/>
      <c r="D21" s="32"/>
      <c r="E21" s="32"/>
      <c r="F21" s="32"/>
      <c r="G21" s="32"/>
    </row>
    <row r="22" spans="2:7" ht="15.75" thickBot="1" x14ac:dyDescent="0.3"/>
    <row r="23" spans="2:7" x14ac:dyDescent="0.25">
      <c r="B23" s="360" t="s">
        <v>102</v>
      </c>
      <c r="C23" s="322"/>
      <c r="D23" s="322"/>
      <c r="E23" s="322"/>
      <c r="F23" s="322"/>
      <c r="G23" s="323"/>
    </row>
    <row r="24" spans="2:7" x14ac:dyDescent="0.25">
      <c r="B24" s="324"/>
      <c r="C24" s="325"/>
      <c r="D24" s="325"/>
      <c r="E24" s="325"/>
      <c r="F24" s="325"/>
      <c r="G24" s="326"/>
    </row>
    <row r="25" spans="2:7" ht="15.75" thickBot="1" x14ac:dyDescent="0.3">
      <c r="B25" s="327"/>
      <c r="C25" s="328"/>
      <c r="D25" s="328"/>
      <c r="E25" s="328"/>
      <c r="F25" s="328"/>
      <c r="G25" s="329"/>
    </row>
    <row r="26" spans="2:7" x14ac:dyDescent="0.25">
      <c r="B26" s="321" t="s">
        <v>105</v>
      </c>
      <c r="C26" s="322"/>
      <c r="D26" s="322"/>
      <c r="E26" s="322"/>
      <c r="F26" s="322"/>
      <c r="G26" s="323"/>
    </row>
    <row r="27" spans="2:7" x14ac:dyDescent="0.25">
      <c r="B27" s="324"/>
      <c r="C27" s="325"/>
      <c r="D27" s="325"/>
      <c r="E27" s="325"/>
      <c r="F27" s="325"/>
      <c r="G27" s="326"/>
    </row>
    <row r="28" spans="2:7" ht="15.75" thickBot="1" x14ac:dyDescent="0.3">
      <c r="B28" s="327"/>
      <c r="C28" s="328"/>
      <c r="D28" s="328"/>
      <c r="E28" s="328"/>
      <c r="F28" s="328"/>
      <c r="G28" s="329"/>
    </row>
    <row r="31" spans="2:7" x14ac:dyDescent="0.25">
      <c r="B31" s="2"/>
    </row>
  </sheetData>
  <mergeCells count="26">
    <mergeCell ref="C6:D6"/>
    <mergeCell ref="E6:G6"/>
    <mergeCell ref="B2:G2"/>
    <mergeCell ref="C4:D4"/>
    <mergeCell ref="E4:F4"/>
    <mergeCell ref="C5:D5"/>
    <mergeCell ref="E5:F5"/>
    <mergeCell ref="B26:G28"/>
    <mergeCell ref="C17:D17"/>
    <mergeCell ref="E17:G17"/>
    <mergeCell ref="C18:D18"/>
    <mergeCell ref="E18:G18"/>
    <mergeCell ref="B19:G20"/>
    <mergeCell ref="B23:G25"/>
    <mergeCell ref="C13:D13"/>
    <mergeCell ref="C14:D14"/>
    <mergeCell ref="C7:D7"/>
    <mergeCell ref="C8:D8"/>
    <mergeCell ref="C9:D9"/>
    <mergeCell ref="C10:D10"/>
    <mergeCell ref="C11:D11"/>
    <mergeCell ref="E7:G7"/>
    <mergeCell ref="E8:G8"/>
    <mergeCell ref="E9:G9"/>
    <mergeCell ref="E10:G10"/>
    <mergeCell ref="C12:D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FOR REVIEW</vt:lpstr>
      <vt:lpstr>All Proposed Changes</vt:lpstr>
      <vt:lpstr>SUMMARY</vt:lpstr>
      <vt:lpstr>611</vt:lpstr>
      <vt:lpstr>623</vt:lpstr>
      <vt:lpstr>650</vt:lpstr>
      <vt:lpstr>687 &amp; 692</vt:lpstr>
      <vt:lpstr>693</vt:lpstr>
      <vt:lpstr>703</vt:lpstr>
      <vt:lpstr>704</vt:lpstr>
      <vt:lpstr>1156</vt:lpstr>
      <vt:lpstr>1307</vt:lpstr>
      <vt:lpstr>1308</vt:lpstr>
      <vt:lpstr>1365</vt:lpstr>
      <vt:lpstr>1379</vt:lpstr>
      <vt:lpstr>1445</vt:lpstr>
      <vt:lpstr>1455</vt:lpstr>
      <vt:lpstr>1498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2018-03-21T23:50:27Z</dcterms:modified>
</cp:coreProperties>
</file>